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228"/>
  <workbookPr/>
  <mc:AlternateContent xmlns:mc="http://schemas.openxmlformats.org/markup-compatibility/2006">
    <mc:Choice Requires="x15">
      <x15ac:absPath xmlns:x15ac="http://schemas.microsoft.com/office/spreadsheetml/2010/11/ac" url="https://csucloudservices.sharepoint.com/teams/quality/medicine/l/Core MM team/NHSE Biosimilar Project/Toolkit (phase2&amp;QIPP4)/Final uploads/"/>
    </mc:Choice>
  </mc:AlternateContent>
  <xr:revisionPtr revIDLastSave="0" documentId="8_{605F2571-9B43-47D4-BE0E-340913B9D565}" xr6:coauthVersionLast="34" xr6:coauthVersionMax="34" xr10:uidLastSave="{00000000-0000-0000-0000-000000000000}"/>
  <bookViews>
    <workbookView xWindow="0" yWindow="0" windowWidth="19200" windowHeight="8930" xr2:uid="{00000000-000D-0000-FFFF-FFFF00000000}"/>
  </bookViews>
  <sheets>
    <sheet name="Savings &amp; Tracker Estimator" sheetId="3" r:id="rId1"/>
  </sheets>
  <calcPr calcId="179017"/>
  <customWorkbookViews>
    <customWorkbookView name="developer" guid="{4185700E-A042-5547-ACEB-A14FC2FCFD44}" xWindow="-17" yWindow="23" windowWidth="1440" windowHeight="803"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G13" i="3" l="1"/>
  <c r="H13" i="3"/>
  <c r="I13" i="3"/>
  <c r="J13" i="3"/>
  <c r="K13" i="3"/>
  <c r="L13" i="3"/>
  <c r="M13" i="3"/>
  <c r="N13" i="3"/>
  <c r="O13" i="3"/>
  <c r="P13" i="3"/>
  <c r="Q13" i="3"/>
  <c r="F13" i="3"/>
  <c r="D13" i="3"/>
  <c r="G44" i="3" l="1"/>
  <c r="H44" i="3"/>
  <c r="I44" i="3"/>
  <c r="J44" i="3"/>
  <c r="K44" i="3"/>
  <c r="L44" i="3"/>
  <c r="M44" i="3"/>
  <c r="N44" i="3"/>
  <c r="O44" i="3"/>
  <c r="P44" i="3"/>
  <c r="Q44" i="3"/>
  <c r="F44" i="3"/>
  <c r="G36" i="3"/>
  <c r="G46" i="3" s="1"/>
  <c r="H36" i="3"/>
  <c r="H46" i="3" s="1"/>
  <c r="I36" i="3"/>
  <c r="I46" i="3" s="1"/>
  <c r="J36" i="3"/>
  <c r="J46" i="3" s="1"/>
  <c r="K36" i="3"/>
  <c r="K46" i="3" s="1"/>
  <c r="L36" i="3"/>
  <c r="L46" i="3" s="1"/>
  <c r="M36" i="3"/>
  <c r="M46" i="3" s="1"/>
  <c r="N36" i="3"/>
  <c r="N46" i="3" s="1"/>
  <c r="O36" i="3"/>
  <c r="O46" i="3" s="1"/>
  <c r="P36" i="3"/>
  <c r="P46" i="3" s="1"/>
  <c r="Q36" i="3"/>
  <c r="Q46" i="3" s="1"/>
  <c r="F36" i="3"/>
  <c r="F46" i="3" s="1"/>
  <c r="J20" i="3" l="1"/>
  <c r="K20" i="3"/>
  <c r="N19" i="3"/>
  <c r="F17" i="3"/>
  <c r="F20" i="3" s="1"/>
  <c r="G17" i="3"/>
  <c r="G20" i="3" s="1"/>
  <c r="H17" i="3"/>
  <c r="H20" i="3" s="1"/>
  <c r="I17" i="3"/>
  <c r="I20" i="3" s="1"/>
  <c r="J17" i="3"/>
  <c r="K17" i="3"/>
  <c r="L17" i="3"/>
  <c r="L20" i="3" s="1"/>
  <c r="M17" i="3"/>
  <c r="M20" i="3" s="1"/>
  <c r="N17" i="3"/>
  <c r="N20" i="3" s="1"/>
  <c r="O17" i="3"/>
  <c r="O20" i="3" s="1"/>
  <c r="P17" i="3"/>
  <c r="P20" i="3" s="1"/>
  <c r="Q17" i="3"/>
  <c r="Q20" i="3" s="1"/>
  <c r="R17" i="3"/>
  <c r="R16" i="3"/>
  <c r="Q16" i="3"/>
  <c r="Q19" i="3" s="1"/>
  <c r="P16" i="3"/>
  <c r="P19" i="3" s="1"/>
  <c r="O16" i="3"/>
  <c r="O19" i="3" s="1"/>
  <c r="N16" i="3"/>
  <c r="M16" i="3"/>
  <c r="M19" i="3" s="1"/>
  <c r="L16" i="3"/>
  <c r="L19" i="3" s="1"/>
  <c r="K16" i="3"/>
  <c r="K19" i="3" s="1"/>
  <c r="J16" i="3"/>
  <c r="J19" i="3" s="1"/>
  <c r="J21" i="3" s="1"/>
  <c r="J47" i="3" s="1"/>
  <c r="I16" i="3"/>
  <c r="I19" i="3" s="1"/>
  <c r="H16" i="3"/>
  <c r="H19" i="3" s="1"/>
  <c r="G16" i="3"/>
  <c r="G19" i="3" s="1"/>
  <c r="F16" i="3"/>
  <c r="F19" i="3" s="1"/>
  <c r="R14" i="3"/>
  <c r="R11" i="3"/>
  <c r="R12" i="3"/>
  <c r="R13" i="3"/>
  <c r="R10" i="3"/>
  <c r="G14" i="3"/>
  <c r="H14" i="3"/>
  <c r="I14" i="3"/>
  <c r="J14" i="3"/>
  <c r="K14" i="3"/>
  <c r="L14" i="3"/>
  <c r="M14" i="3"/>
  <c r="N14" i="3"/>
  <c r="O14" i="3"/>
  <c r="P14" i="3"/>
  <c r="Q14" i="3"/>
  <c r="F14" i="3"/>
  <c r="R46" i="3"/>
  <c r="R39" i="3"/>
  <c r="R40" i="3"/>
  <c r="R41" i="3"/>
  <c r="R42" i="3"/>
  <c r="R43" i="3"/>
  <c r="R38" i="3"/>
  <c r="R36" i="3"/>
  <c r="R24" i="3"/>
  <c r="R25" i="3"/>
  <c r="R26" i="3"/>
  <c r="R27" i="3"/>
  <c r="R28" i="3"/>
  <c r="R29" i="3"/>
  <c r="R30" i="3"/>
  <c r="R31" i="3"/>
  <c r="R32" i="3"/>
  <c r="R33" i="3"/>
  <c r="R34" i="3"/>
  <c r="R35" i="3"/>
  <c r="R23" i="3"/>
  <c r="R18" i="3"/>
  <c r="R20" i="3" s="1"/>
  <c r="D44" i="3"/>
  <c r="D19" i="3"/>
  <c r="D36" i="3"/>
  <c r="D20" i="3"/>
  <c r="F21" i="3" l="1"/>
  <c r="F47" i="3" s="1"/>
  <c r="N21" i="3"/>
  <c r="N47" i="3" s="1"/>
  <c r="G21" i="3"/>
  <c r="G47" i="3" s="1"/>
  <c r="K21" i="3"/>
  <c r="K47" i="3" s="1"/>
  <c r="O21" i="3"/>
  <c r="O47" i="3" s="1"/>
  <c r="R19" i="3"/>
  <c r="R21" i="3" s="1"/>
  <c r="H21" i="3"/>
  <c r="H47" i="3" s="1"/>
  <c r="L21" i="3"/>
  <c r="L47" i="3" s="1"/>
  <c r="P21" i="3"/>
  <c r="P47" i="3" s="1"/>
  <c r="I21" i="3"/>
  <c r="I47" i="3" s="1"/>
  <c r="M21" i="3"/>
  <c r="M47" i="3" s="1"/>
  <c r="Q21" i="3"/>
  <c r="Q47" i="3" s="1"/>
  <c r="R44" i="3"/>
  <c r="D46" i="3"/>
  <c r="D21" i="3"/>
  <c r="D47" i="3" s="1"/>
  <c r="R47" i="3" l="1"/>
</calcChain>
</file>

<file path=xl/sharedStrings.xml><?xml version="1.0" encoding="utf-8"?>
<sst xmlns="http://schemas.openxmlformats.org/spreadsheetml/2006/main" count="69" uniqueCount="68">
  <si>
    <t>Commissioner data collection and provision</t>
  </si>
  <si>
    <t xml:space="preserve">Costs of further education and training of staff </t>
  </si>
  <si>
    <t>Ongoing clinical monitoring including ADRs</t>
  </si>
  <si>
    <t>Registry data collection</t>
  </si>
  <si>
    <t xml:space="preserve">Ongoing patient satisfaction monitoring </t>
  </si>
  <si>
    <t xml:space="preserve">Updating electronic prescribing and dispensing software </t>
  </si>
  <si>
    <t xml:space="preserve">Costs associated with preparing prescriptions </t>
  </si>
  <si>
    <t xml:space="preserve">Development/adaption of biosimilar policy and guidance </t>
  </si>
  <si>
    <t xml:space="preserve">Preparation for formulary application </t>
  </si>
  <si>
    <t xml:space="preserve">Liaising with homecare companies +/- switching patients between homecare suppliers if required. </t>
  </si>
  <si>
    <t>Patient counselling / queries pharmacy and/or clinic staff</t>
  </si>
  <si>
    <t xml:space="preserve">Ensuring reimbursement from commissioners </t>
  </si>
  <si>
    <t xml:space="preserve">Delivery of staff / clinical information sessions </t>
  </si>
  <si>
    <t xml:space="preserve">Delivery of patient information sessions </t>
  </si>
  <si>
    <t xml:space="preserve">Consenting patients </t>
  </si>
  <si>
    <t>Cost for Homecare delivery (where NHS Funded)</t>
  </si>
  <si>
    <t xml:space="preserve">Patients receiving originator </t>
  </si>
  <si>
    <t xml:space="preserve">Total number of patients prescribed adalimumab </t>
  </si>
  <si>
    <t xml:space="preserve">Assumptions </t>
  </si>
  <si>
    <t xml:space="preserve">Metric </t>
  </si>
  <si>
    <t xml:space="preserve">PART B: Drug Costs </t>
  </si>
  <si>
    <t xml:space="preserve">PART C: Costs associated with biosimilar introduction </t>
  </si>
  <si>
    <t xml:space="preserve">PART D: Post launch activities </t>
  </si>
  <si>
    <t>PART E: Savings Calculations</t>
  </si>
  <si>
    <t>Insert your assumptions behind the calculations below</t>
  </si>
  <si>
    <t>Type in any other workload costs here</t>
  </si>
  <si>
    <t>Patients receiving best value biologic (including biosimilars)</t>
  </si>
  <si>
    <t xml:space="preserve">Patients eligible for best value biologic (including biosimilars) usage according to Trust policy </t>
  </si>
  <si>
    <t xml:space="preserve">For each activity below, calculate the hourly staff rate multiplied by the total time required for the switch programme </t>
  </si>
  <si>
    <t xml:space="preserve">Preparation of staff / clinical materials, information session and education </t>
  </si>
  <si>
    <t xml:space="preserve">Preparation of patient materials, information session and education </t>
  </si>
  <si>
    <t>Spend if used originator</t>
  </si>
  <si>
    <t>Best Value Biologicals  (including biosimilars) savings calculator &amp; tracker</t>
  </si>
  <si>
    <t>Advice notes</t>
  </si>
  <si>
    <t>Your policy may exclude certain patient groups such as pregnancy</t>
  </si>
  <si>
    <t>Cost per vial (best value biologic (BVB) eg biosimilar)</t>
  </si>
  <si>
    <t>Number of vials used per year (BVB)</t>
  </si>
  <si>
    <t>Cost per vial (originator)</t>
  </si>
  <si>
    <t xml:space="preserve">Note BVB has been used as it encompasses both biosimilars or cost effective brands. </t>
  </si>
  <si>
    <t>Total of Part C Cost of introduction workloads</t>
  </si>
  <si>
    <t>PART A: Patient numbers to track implementation progress</t>
  </si>
  <si>
    <t>Total Part D; Cost of post-implementation activities</t>
  </si>
  <si>
    <t>Sum of all Part C</t>
  </si>
  <si>
    <t>Sum of all Part D</t>
  </si>
  <si>
    <t>Sum of Parts C+D</t>
  </si>
  <si>
    <t>Total Trust introduction and post-implementation costs</t>
  </si>
  <si>
    <t>Annual drug savings excluding all implementation costs</t>
  </si>
  <si>
    <t>Annual actual drug saving by using BVB</t>
  </si>
  <si>
    <t>Annual Cost and Volume- Forecast</t>
  </si>
  <si>
    <t>Monthly Tracker</t>
  </si>
  <si>
    <t>Year end actual</t>
  </si>
  <si>
    <t>Percentage switch rate</t>
  </si>
  <si>
    <t xml:space="preserve">It is assumed this is fixed all year. If not adjust the tool to use average cost per vial. </t>
  </si>
  <si>
    <t xml:space="preserve">Developed by the NHS Commissioning Support Units for local adaptation and NHS use. </t>
  </si>
  <si>
    <t>The figure in R48 is the actual year end saving minus workloads</t>
  </si>
  <si>
    <t>Figures below and in the monthly tracker are an example - replace with your own figures in orange cells</t>
  </si>
  <si>
    <t>Co-development</t>
  </si>
  <si>
    <t>D10-D12</t>
  </si>
  <si>
    <t>Consider what the total will be by the end of the year and enter into D10</t>
  </si>
  <si>
    <t xml:space="preserve">Input the target year end figure here in D12 (should be a low figure) </t>
  </si>
  <si>
    <t>Estimate in D18 for the forecast, and complete actuals each month in the tracker</t>
  </si>
  <si>
    <t>D18*D16</t>
  </si>
  <si>
    <t>D17*D18</t>
  </si>
  <si>
    <t>Actual spend on BVB drug</t>
  </si>
  <si>
    <t>D19 minus D20</t>
  </si>
  <si>
    <t>D21 - D46. This figure in D47 is the forecast annual saving minus workloads</t>
  </si>
  <si>
    <r>
      <t xml:space="preserve">We would welcome any comments or feedback on this tool. 
If you have any suggestions for further development or any queries please email:   </t>
    </r>
    <r>
      <rPr>
        <u/>
        <sz val="12"/>
        <color theme="8" tint="-0.249977111117893"/>
        <rFont val="Calibri"/>
        <family val="2"/>
        <scheme val="minor"/>
      </rPr>
      <t>england.biosimilars@nhs.net</t>
    </r>
  </si>
  <si>
    <r>
      <rPr>
        <b/>
        <sz val="12"/>
        <color theme="1"/>
        <rFont val="Calibri"/>
        <family val="2"/>
        <scheme val="minor"/>
      </rPr>
      <t>Introduction to this calculator</t>
    </r>
    <r>
      <rPr>
        <sz val="12"/>
        <color theme="1"/>
        <rFont val="Calibri"/>
        <family val="2"/>
        <scheme val="minor"/>
      </rPr>
      <t xml:space="preserve">
This calculator can be used to </t>
    </r>
    <r>
      <rPr>
        <b/>
        <sz val="12"/>
        <color theme="1"/>
        <rFont val="Calibri"/>
        <family val="2"/>
        <scheme val="minor"/>
      </rPr>
      <t>forecast the estimated savings</t>
    </r>
    <r>
      <rPr>
        <sz val="12"/>
        <color theme="1"/>
        <rFont val="Calibri"/>
        <family val="2"/>
        <scheme val="minor"/>
      </rPr>
      <t xml:space="preserve">, and </t>
    </r>
    <r>
      <rPr>
        <b/>
        <sz val="12"/>
        <color theme="1"/>
        <rFont val="Calibri"/>
        <family val="2"/>
        <scheme val="minor"/>
      </rPr>
      <t xml:space="preserve">track actual savings </t>
    </r>
    <r>
      <rPr>
        <sz val="12"/>
        <color theme="1"/>
        <rFont val="Calibri"/>
        <family val="2"/>
        <scheme val="minor"/>
      </rPr>
      <t xml:space="preserve">for the implementation of best value biologicals (eg biosimilars).
The calculator uses the drug costs, costs for implementation workloads, post-implementation activities and homecare costs to identify the actual costs to the Trust.
The figures included below in orange cells are to demonstrate how the tool can be used.  </t>
    </r>
    <r>
      <rPr>
        <b/>
        <sz val="12"/>
        <color theme="1"/>
        <rFont val="Calibri"/>
        <family val="2"/>
        <scheme val="minor"/>
      </rPr>
      <t xml:space="preserve">The light and dark orange cells are to be completed with local figures.
</t>
    </r>
    <r>
      <rPr>
        <sz val="12"/>
        <color theme="1"/>
        <rFont val="Calibri"/>
        <family val="2"/>
        <scheme val="minor"/>
      </rPr>
      <t xml:space="preserve">
</t>
    </r>
    <r>
      <rPr>
        <b/>
        <sz val="12"/>
        <color theme="1"/>
        <rFont val="Calibri"/>
        <family val="2"/>
        <scheme val="minor"/>
      </rPr>
      <t xml:space="preserve">PART A: </t>
    </r>
    <r>
      <rPr>
        <sz val="12"/>
        <color theme="1"/>
        <rFont val="Calibri"/>
        <family val="2"/>
        <scheme val="minor"/>
      </rPr>
      <t xml:space="preserve">Used to record the total number of patients using adalimumab - and the number of patients eligible for biosimilar adalimumab. The remaining cells can be used to monitor the number of patients switched each month.
</t>
    </r>
    <r>
      <rPr>
        <b/>
        <sz val="12"/>
        <color theme="1"/>
        <rFont val="Calibri"/>
        <family val="2"/>
        <scheme val="minor"/>
      </rPr>
      <t>PART B:</t>
    </r>
    <r>
      <rPr>
        <sz val="12"/>
        <color theme="1"/>
        <rFont val="Calibri"/>
        <family val="2"/>
        <scheme val="minor"/>
      </rPr>
      <t xml:space="preserve"> Column C can be used to calculate annual costs per month of the originator which will be used to generate the montly savings profile. 
</t>
    </r>
    <r>
      <rPr>
        <b/>
        <sz val="12"/>
        <color theme="1"/>
        <rFont val="Calibri"/>
        <family val="2"/>
        <scheme val="minor"/>
      </rPr>
      <t xml:space="preserve">PART C and D: </t>
    </r>
    <r>
      <rPr>
        <sz val="12"/>
        <color theme="1"/>
        <rFont val="Calibri"/>
        <family val="2"/>
        <scheme val="minor"/>
      </rPr>
      <t xml:space="preserve">To be used to estimate the costs associated with the switch programme, by estimating the hours spent by staff on switch activities. Through calculating the time spent over 12 months multiplied by an hourly rate, the annual cost can be determined.
</t>
    </r>
    <r>
      <rPr>
        <b/>
        <sz val="12"/>
        <color theme="1"/>
        <rFont val="Calibri"/>
        <family val="2"/>
        <scheme val="minor"/>
      </rPr>
      <t>PART E: Calculates the possible savings and monthly savings to date from the information inputted to Part A, B, C and 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</si>
</sst>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quot;£&quot;* #,##0.00_);_(&quot;£&quot;* \(#,##0.00\);_(&quot;£&quot;* &quot;-&quot;??_);_(@_)"/>
    <numFmt numFmtId="165" formatCode="&quot;£&quot;#,##0.00"/>
    <numFmt numFmtId="166" formatCode="&quot;£&quot;#,##0"/>
  </numFmts>
  <fonts count="31" x14ac:knownFonts="1">
    <font>
      <sz val="11"/>
      <color theme="1"/>
      <name val="Calibri"/>
      <family val="2"/>
      <scheme val="minor"/>
    </font>
    <font>
      <sz val="12"/>
      <color theme="1"/>
      <name val="Calibri"/>
      <family val="2"/>
      <scheme val="minor"/>
    </font>
    <font>
      <sz val="9"/>
      <color rgb="FF000000"/>
      <name val="Verdana"/>
      <family val="2"/>
    </font>
    <font>
      <sz val="8"/>
      <color rgb="FF000000"/>
      <name val="Verdana"/>
      <family val="2"/>
    </font>
    <font>
      <sz val="9"/>
      <color theme="0"/>
      <name val="Verdana"/>
      <family val="2"/>
    </font>
    <font>
      <sz val="11"/>
      <color theme="1"/>
      <name val="Calibri"/>
      <family val="2"/>
      <scheme val="minor"/>
    </font>
    <font>
      <b/>
      <sz val="12"/>
      <color theme="1"/>
      <name val="Calibri"/>
      <family val="2"/>
      <scheme val="minor"/>
    </font>
    <font>
      <i/>
      <sz val="8"/>
      <color rgb="FF000000"/>
      <name val="Verdana"/>
      <family val="2"/>
    </font>
    <font>
      <b/>
      <sz val="9"/>
      <color theme="9" tint="-0.249977111117893"/>
      <name val="Verdana"/>
      <family val="2"/>
    </font>
    <font>
      <b/>
      <sz val="9"/>
      <color theme="0"/>
      <name val="Verdana"/>
      <family val="2"/>
    </font>
    <font>
      <b/>
      <sz val="8"/>
      <color theme="0"/>
      <name val="Verdana"/>
      <family val="2"/>
    </font>
    <font>
      <b/>
      <sz val="8"/>
      <color theme="9" tint="-0.249977111117893"/>
      <name val="Verdana"/>
      <family val="2"/>
    </font>
    <font>
      <sz val="8"/>
      <color theme="1"/>
      <name val="Calibri"/>
      <family val="2"/>
      <scheme val="minor"/>
    </font>
    <font>
      <b/>
      <sz val="9"/>
      <color rgb="FF000000"/>
      <name val="Verdana"/>
      <family val="2"/>
    </font>
    <font>
      <b/>
      <i/>
      <sz val="8"/>
      <color rgb="FF000000"/>
      <name val="Verdana"/>
      <family val="2"/>
    </font>
    <font>
      <sz val="8"/>
      <color rgb="FFFF0000"/>
      <name val="Verdana"/>
      <family val="2"/>
    </font>
    <font>
      <b/>
      <sz val="10"/>
      <color theme="0"/>
      <name val="Verdana"/>
      <family val="2"/>
    </font>
    <font>
      <b/>
      <i/>
      <sz val="8"/>
      <color theme="0"/>
      <name val="Verdana"/>
      <family val="2"/>
    </font>
    <font>
      <i/>
      <sz val="12"/>
      <color theme="1"/>
      <name val="Calibri"/>
      <family val="2"/>
      <scheme val="minor"/>
    </font>
    <font>
      <sz val="9"/>
      <color rgb="FFFF0000"/>
      <name val="Verdana"/>
      <family val="2"/>
    </font>
    <font>
      <sz val="8"/>
      <name val="Verdana"/>
      <family val="2"/>
    </font>
    <font>
      <b/>
      <u/>
      <sz val="12"/>
      <color theme="1"/>
      <name val="Calibri"/>
      <family val="2"/>
      <scheme val="minor"/>
    </font>
    <font>
      <sz val="9"/>
      <name val="Verdana"/>
      <family val="2"/>
    </font>
    <font>
      <b/>
      <sz val="9"/>
      <name val="Verdana"/>
      <family val="2"/>
    </font>
    <font>
      <b/>
      <sz val="8"/>
      <color rgb="FF000000"/>
      <name val="Verdana"/>
      <family val="2"/>
    </font>
    <font>
      <b/>
      <sz val="10"/>
      <name val="Verdana"/>
      <family val="2"/>
    </font>
    <font>
      <sz val="10"/>
      <color theme="1"/>
      <name val="Calibri"/>
      <family val="2"/>
      <scheme val="minor"/>
    </font>
    <font>
      <sz val="8"/>
      <color theme="1"/>
      <name val="Verdana"/>
      <family val="2"/>
    </font>
    <font>
      <i/>
      <sz val="8"/>
      <color theme="1"/>
      <name val="Verdana"/>
      <family val="2"/>
    </font>
    <font>
      <b/>
      <sz val="8"/>
      <color theme="1"/>
      <name val="Verdana"/>
      <family val="2"/>
    </font>
    <font>
      <u/>
      <sz val="12"/>
      <color theme="8" tint="-0.249977111117893"/>
      <name val="Calibri"/>
      <family val="2"/>
      <scheme val="minor"/>
    </font>
  </fonts>
  <fills count="10">
    <fill>
      <patternFill patternType="none"/>
    </fill>
    <fill>
      <patternFill patternType="gray125"/>
    </fill>
    <fill>
      <patternFill patternType="solid">
        <fgColor theme="9" tint="0.59999389629810485"/>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4" tint="0.59999389629810485"/>
        <bgColor indexed="64"/>
      </patternFill>
    </fill>
    <fill>
      <patternFill patternType="solid">
        <fgColor theme="4" tint="-0.249977111117893"/>
        <bgColor indexed="64"/>
      </patternFill>
    </fill>
    <fill>
      <patternFill patternType="solid">
        <fgColor theme="0"/>
        <bgColor indexed="64"/>
      </patternFill>
    </fill>
  </fills>
  <borders count="65">
    <border>
      <left/>
      <right/>
      <top/>
      <bottom/>
      <diagonal/>
    </border>
    <border>
      <left style="medium">
        <color rgb="FFFFFFFF"/>
      </left>
      <right style="medium">
        <color rgb="FFFFFFFF"/>
      </right>
      <top style="thick">
        <color rgb="FFFFFFFF"/>
      </top>
      <bottom style="medium">
        <color rgb="FFFFFFFF"/>
      </bottom>
      <diagonal/>
    </border>
    <border>
      <left style="medium">
        <color rgb="FFFFFFFF"/>
      </left>
      <right/>
      <top style="thick">
        <color rgb="FFFFFFFF"/>
      </top>
      <bottom style="thick">
        <color rgb="FFFFFFFF"/>
      </bottom>
      <diagonal/>
    </border>
    <border>
      <left/>
      <right/>
      <top style="thick">
        <color rgb="FFFFFFFF"/>
      </top>
      <bottom style="thick">
        <color rgb="FFFFFFFF"/>
      </bottom>
      <diagonal/>
    </border>
    <border>
      <left style="medium">
        <color rgb="FFFFFFFF"/>
      </left>
      <right/>
      <top style="thick">
        <color rgb="FFFFFFFF"/>
      </top>
      <bottom/>
      <diagonal/>
    </border>
    <border>
      <left/>
      <right/>
      <top style="thick">
        <color rgb="FFFFFFFF"/>
      </top>
      <bottom/>
      <diagonal/>
    </border>
    <border>
      <left/>
      <right/>
      <top style="medium">
        <color indexed="64"/>
      </top>
      <bottom/>
      <diagonal/>
    </border>
    <border>
      <left style="medium">
        <color indexed="64"/>
      </left>
      <right style="medium">
        <color rgb="FFFFFFFF"/>
      </right>
      <top style="thick">
        <color rgb="FFFFFFFF"/>
      </top>
      <bottom style="medium">
        <color rgb="FFFFFFFF"/>
      </bottom>
      <diagonal/>
    </border>
    <border>
      <left style="medium">
        <color indexed="64"/>
      </left>
      <right/>
      <top style="thick">
        <color rgb="FFFFFFFF"/>
      </top>
      <bottom style="thick">
        <color rgb="FFFFFFFF"/>
      </bottom>
      <diagonal/>
    </border>
    <border>
      <left style="medium">
        <color indexed="64"/>
      </left>
      <right style="medium">
        <color rgb="FFFFFFFF"/>
      </right>
      <top style="thick">
        <color rgb="FFFFFFFF"/>
      </top>
      <bottom style="medium">
        <color indexed="64"/>
      </bottom>
      <diagonal/>
    </border>
    <border>
      <left style="medium">
        <color rgb="FFFFFFFF"/>
      </left>
      <right style="medium">
        <color rgb="FFFFFFFF"/>
      </right>
      <top style="thick">
        <color rgb="FFFFFFFF"/>
      </top>
      <bottom style="medium">
        <color indexed="64"/>
      </bottom>
      <diagonal/>
    </border>
    <border>
      <left/>
      <right style="medium">
        <color rgb="FFFFFFFF"/>
      </right>
      <top style="thick">
        <color rgb="FFFFFFFF"/>
      </top>
      <bottom style="medium">
        <color rgb="FFFFFFFF"/>
      </bottom>
      <diagonal/>
    </border>
    <border>
      <left style="medium">
        <color rgb="FFFFFFFF"/>
      </left>
      <right style="medium">
        <color rgb="FFFFFFFF"/>
      </right>
      <top style="thick">
        <color rgb="FFFFFFFF"/>
      </top>
      <bottom/>
      <diagonal/>
    </border>
    <border>
      <left style="medium">
        <color rgb="FFFFFFFF"/>
      </left>
      <right style="medium">
        <color rgb="FFFFFFFF"/>
      </right>
      <top style="thick">
        <color rgb="FFFFFFFF"/>
      </top>
      <bottom style="thick">
        <color rgb="FFFFFFFF"/>
      </bottom>
      <diagonal/>
    </border>
    <border>
      <left style="medium">
        <color rgb="FFFFFFFF"/>
      </left>
      <right/>
      <top style="thick">
        <color rgb="FFFFFFFF"/>
      </top>
      <bottom style="thick">
        <color theme="0"/>
      </bottom>
      <diagonal/>
    </border>
    <border>
      <left style="medium">
        <color rgb="FFFFFFFF"/>
      </left>
      <right style="medium">
        <color rgb="FFFFFFFF"/>
      </right>
      <top style="thick">
        <color theme="0"/>
      </top>
      <bottom style="thick">
        <color rgb="FFFFFFFF"/>
      </bottom>
      <diagonal/>
    </border>
    <border>
      <left style="medium">
        <color rgb="FFFFFFFF"/>
      </left>
      <right/>
      <top style="thick">
        <color theme="0"/>
      </top>
      <bottom style="thick">
        <color rgb="FFFFFFFF"/>
      </bottom>
      <diagonal/>
    </border>
    <border>
      <left/>
      <right/>
      <top style="thick">
        <color theme="0"/>
      </top>
      <bottom style="thick">
        <color rgb="FFFFFFFF"/>
      </bottom>
      <diagonal/>
    </border>
    <border>
      <left style="thick">
        <color theme="0"/>
      </left>
      <right style="medium">
        <color indexed="64"/>
      </right>
      <top style="thick">
        <color rgb="FFFFFFFF"/>
      </top>
      <bottom style="thick">
        <color rgb="FFFFFFFF"/>
      </bottom>
      <diagonal/>
    </border>
    <border>
      <left style="thick">
        <color theme="0"/>
      </left>
      <right/>
      <top style="thick">
        <color rgb="FFFFFFFF"/>
      </top>
      <bottom style="thick">
        <color rgb="FFFFFFFF"/>
      </bottom>
      <diagonal/>
    </border>
    <border>
      <left/>
      <right style="thick">
        <color theme="0"/>
      </right>
      <top style="thick">
        <color theme="0"/>
      </top>
      <bottom style="thick">
        <color rgb="FFFFFFFF"/>
      </bottom>
      <diagonal/>
    </border>
    <border>
      <left style="medium">
        <color indexed="64"/>
      </left>
      <right style="medium">
        <color rgb="FFFFFFFF"/>
      </right>
      <top/>
      <bottom style="medium">
        <color rgb="FFFFFFFF"/>
      </bottom>
      <diagonal/>
    </border>
    <border>
      <left style="medium">
        <color rgb="FFFFFFFF"/>
      </left>
      <right style="medium">
        <color rgb="FFFFFFFF"/>
      </right>
      <top/>
      <bottom style="medium">
        <color rgb="FFFFFFFF"/>
      </bottom>
      <diagonal/>
    </border>
    <border>
      <left style="medium">
        <color indexed="64"/>
      </left>
      <right/>
      <top style="thick">
        <color theme="0"/>
      </top>
      <bottom style="thick">
        <color theme="0"/>
      </bottom>
      <diagonal/>
    </border>
    <border>
      <left style="thick">
        <color theme="0"/>
      </left>
      <right/>
      <top/>
      <bottom/>
      <diagonal/>
    </border>
    <border>
      <left style="medium">
        <color rgb="FFFFFFFF"/>
      </left>
      <right/>
      <top style="thick">
        <color rgb="FFFFFFFF"/>
      </top>
      <bottom style="medium">
        <color rgb="FFFFFFFF"/>
      </bottom>
      <diagonal/>
    </border>
    <border>
      <left style="thick">
        <color theme="0"/>
      </left>
      <right style="medium">
        <color indexed="64"/>
      </right>
      <top style="thick">
        <color theme="0"/>
      </top>
      <bottom style="thick">
        <color rgb="FFFFFFFF"/>
      </bottom>
      <diagonal/>
    </border>
    <border>
      <left/>
      <right style="thick">
        <color theme="0"/>
      </right>
      <top style="thick">
        <color theme="0"/>
      </top>
      <bottom/>
      <diagonal/>
    </border>
    <border>
      <left style="thick">
        <color theme="0"/>
      </left>
      <right style="medium">
        <color indexed="64"/>
      </right>
      <top style="thick">
        <color rgb="FFFFFFFF"/>
      </top>
      <bottom/>
      <diagonal/>
    </border>
    <border>
      <left/>
      <right style="thick">
        <color theme="0"/>
      </right>
      <top/>
      <bottom/>
      <diagonal/>
    </border>
    <border>
      <left style="thick">
        <color theme="0"/>
      </left>
      <right/>
      <top/>
      <bottom style="thick">
        <color theme="0"/>
      </bottom>
      <diagonal/>
    </border>
    <border>
      <left/>
      <right style="thick">
        <color theme="0"/>
      </right>
      <top/>
      <bottom style="thick">
        <color theme="0"/>
      </bottom>
      <diagonal/>
    </border>
    <border>
      <left/>
      <right/>
      <top/>
      <bottom style="medium">
        <color indexed="64"/>
      </bottom>
      <diagonal/>
    </border>
    <border>
      <left style="medium">
        <color indexed="64"/>
      </left>
      <right/>
      <top/>
      <bottom style="thick">
        <color theme="0"/>
      </bottom>
      <diagonal/>
    </border>
    <border>
      <left/>
      <right/>
      <top/>
      <bottom style="thick">
        <color theme="0"/>
      </bottom>
      <diagonal/>
    </border>
    <border>
      <left style="thick">
        <color theme="0"/>
      </left>
      <right style="medium">
        <color indexed="64"/>
      </right>
      <top style="thick">
        <color theme="0"/>
      </top>
      <bottom/>
      <diagonal/>
    </border>
    <border>
      <left style="thick">
        <color theme="0"/>
      </left>
      <right style="medium">
        <color indexed="64"/>
      </right>
      <top/>
      <bottom/>
      <diagonal/>
    </border>
    <border>
      <left style="thick">
        <color theme="0"/>
      </left>
      <right style="medium">
        <color indexed="64"/>
      </right>
      <top style="thick">
        <color rgb="FFFFFFFF"/>
      </top>
      <bottom style="medium">
        <color rgb="FFFFFFFF"/>
      </bottom>
      <diagonal/>
    </border>
    <border>
      <left/>
      <right style="medium">
        <color indexed="64"/>
      </right>
      <top/>
      <bottom/>
      <diagonal/>
    </border>
    <border>
      <left/>
      <right style="medium">
        <color rgb="FFFFFFFF"/>
      </right>
      <top style="thick">
        <color rgb="FFFFFFFF"/>
      </top>
      <bottom style="thick">
        <color theme="0"/>
      </bottom>
      <diagonal/>
    </border>
    <border>
      <left/>
      <right style="medium">
        <color rgb="FFFFFFFF"/>
      </right>
      <top style="thick">
        <color rgb="FFFFFFFF"/>
      </top>
      <bottom style="thick">
        <color rgb="FFFFFFFF"/>
      </bottom>
      <diagonal/>
    </border>
    <border>
      <left/>
      <right style="medium">
        <color indexed="64"/>
      </right>
      <top style="thick">
        <color rgb="FFFFFFFF"/>
      </top>
      <bottom style="medium">
        <color rgb="FFFFFFFF"/>
      </bottom>
      <diagonal/>
    </border>
    <border>
      <left/>
      <right style="medium">
        <color indexed="64"/>
      </right>
      <top/>
      <bottom style="medium">
        <color indexed="64"/>
      </bottom>
      <diagonal/>
    </border>
    <border>
      <left style="thick">
        <color theme="0"/>
      </left>
      <right style="medium">
        <color indexed="64"/>
      </right>
      <top style="medium">
        <color theme="0"/>
      </top>
      <bottom style="thick">
        <color theme="0"/>
      </bottom>
      <diagonal/>
    </border>
    <border>
      <left style="thick">
        <color theme="0"/>
      </left>
      <right style="medium">
        <color indexed="64"/>
      </right>
      <top style="medium">
        <color theme="0"/>
      </top>
      <bottom style="medium">
        <color theme="0"/>
      </bottom>
      <diagonal/>
    </border>
    <border>
      <left style="thick">
        <color theme="0"/>
      </left>
      <right style="medium">
        <color indexed="64"/>
      </right>
      <top style="medium">
        <color theme="0"/>
      </top>
      <bottom/>
      <diagonal/>
    </border>
    <border>
      <left/>
      <right style="medium">
        <color indexed="64"/>
      </right>
      <top style="medium">
        <color theme="0"/>
      </top>
      <bottom style="medium">
        <color theme="0"/>
      </bottom>
      <diagonal/>
    </border>
    <border>
      <left style="medium">
        <color theme="0"/>
      </left>
      <right style="medium">
        <color indexed="64"/>
      </right>
      <top style="medium">
        <color theme="0"/>
      </top>
      <bottom/>
      <diagonal/>
    </border>
    <border>
      <left style="medium">
        <color theme="0"/>
      </left>
      <right style="medium">
        <color indexed="64"/>
      </right>
      <top style="medium">
        <color theme="0"/>
      </top>
      <bottom style="medium">
        <color theme="0"/>
      </bottom>
      <diagonal/>
    </border>
    <border>
      <left style="medium">
        <color theme="0"/>
      </left>
      <right style="medium">
        <color indexed="64"/>
      </right>
      <top/>
      <bottom style="medium">
        <color theme="0"/>
      </bottom>
      <diagonal/>
    </border>
    <border>
      <left style="medium">
        <color indexed="64"/>
      </left>
      <right style="thick">
        <color theme="0"/>
      </right>
      <top/>
      <bottom/>
      <diagonal/>
    </border>
    <border>
      <left style="medium">
        <color indexed="64"/>
      </left>
      <right style="medium">
        <color rgb="FFFFFFFF"/>
      </right>
      <top style="thick">
        <color rgb="FFFFFFFF"/>
      </top>
      <bottom style="medium">
        <color theme="0"/>
      </bottom>
      <diagonal/>
    </border>
    <border>
      <left style="medium">
        <color indexed="64"/>
      </left>
      <right/>
      <top/>
      <bottom/>
      <diagonal/>
    </border>
    <border>
      <left style="medium">
        <color theme="0"/>
      </left>
      <right style="medium">
        <color rgb="FFFFFFFF"/>
      </right>
      <top style="medium">
        <color theme="0"/>
      </top>
      <bottom style="medium">
        <color theme="0"/>
      </bottom>
      <diagonal/>
    </border>
    <border>
      <left style="medium">
        <color rgb="FFFFFFFF"/>
      </left>
      <right style="medium">
        <color rgb="FFFFFFFF"/>
      </right>
      <top style="medium">
        <color theme="0"/>
      </top>
      <bottom style="medium">
        <color theme="0"/>
      </bottom>
      <diagonal/>
    </border>
    <border>
      <left style="medium">
        <color rgb="FFFFFFFF"/>
      </left>
      <right style="medium">
        <color theme="0"/>
      </right>
      <top style="medium">
        <color theme="0"/>
      </top>
      <bottom style="medium">
        <color theme="0"/>
      </bottom>
      <diagonal/>
    </border>
    <border>
      <left/>
      <right style="medium">
        <color indexed="64"/>
      </right>
      <top style="medium">
        <color theme="0"/>
      </top>
      <bottom style="thick">
        <color theme="0"/>
      </bottom>
      <diagonal/>
    </border>
    <border>
      <left/>
      <right style="medium">
        <color indexed="64"/>
      </right>
      <top style="medium">
        <color theme="0"/>
      </top>
      <bottom style="thick">
        <color rgb="FFFFFFFF"/>
      </bottom>
      <diagonal/>
    </border>
    <border>
      <left/>
      <right style="medium">
        <color indexed="64"/>
      </right>
      <top/>
      <bottom style="medium">
        <color theme="0"/>
      </bottom>
      <diagonal/>
    </border>
    <border>
      <left style="medium">
        <color rgb="FFFFFFFF"/>
      </left>
      <right style="medium">
        <color theme="0"/>
      </right>
      <top style="thick">
        <color rgb="FFFFFFFF"/>
      </top>
      <bottom style="medium">
        <color rgb="FFFFFFFF"/>
      </bottom>
      <diagonal/>
    </border>
    <border>
      <left style="medium">
        <color rgb="FFFFFFFF"/>
      </left>
      <right style="medium">
        <color theme="0"/>
      </right>
      <top style="thick">
        <color rgb="FFFFFFFF"/>
      </top>
      <bottom style="medium">
        <color indexed="64"/>
      </bottom>
      <diagonal/>
    </border>
    <border>
      <left/>
      <right style="medium">
        <color theme="0"/>
      </right>
      <top style="thick">
        <color rgb="FFFFFFFF"/>
      </top>
      <bottom style="thick">
        <color rgb="FFFFFFFF"/>
      </bottom>
      <diagonal/>
    </border>
    <border>
      <left style="medium">
        <color rgb="FFFFFFFF"/>
      </left>
      <right style="medium">
        <color theme="0"/>
      </right>
      <top/>
      <bottom style="medium">
        <color rgb="FFFFFFFF"/>
      </bottom>
      <diagonal/>
    </border>
    <border>
      <left/>
      <right style="medium">
        <color theme="0"/>
      </right>
      <top/>
      <bottom style="thick">
        <color theme="0"/>
      </bottom>
      <diagonal/>
    </border>
    <border>
      <left style="thick">
        <color theme="0"/>
      </left>
      <right style="medium">
        <color indexed="64"/>
      </right>
      <top style="thick">
        <color theme="0"/>
      </top>
      <bottom style="medium">
        <color theme="0"/>
      </bottom>
      <diagonal/>
    </border>
  </borders>
  <cellStyleXfs count="4">
    <xf numFmtId="0" fontId="0" fillId="0" borderId="0"/>
    <xf numFmtId="164" fontId="5" fillId="0" borderId="0" applyFont="0" applyFill="0" applyBorder="0" applyAlignment="0" applyProtection="0"/>
    <xf numFmtId="0" fontId="1" fillId="0" borderId="0"/>
    <xf numFmtId="9" fontId="5" fillId="0" borderId="0" applyFont="0" applyFill="0" applyBorder="0" applyAlignment="0" applyProtection="0"/>
  </cellStyleXfs>
  <cellXfs count="145">
    <xf numFmtId="0" fontId="0" fillId="0" borderId="0" xfId="0"/>
    <xf numFmtId="0" fontId="1" fillId="0" borderId="0" xfId="2" applyFill="1"/>
    <xf numFmtId="0" fontId="1" fillId="0" borderId="0" xfId="2" applyFill="1" applyAlignment="1">
      <alignment horizontal="center" vertical="center"/>
    </xf>
    <xf numFmtId="0" fontId="1" fillId="0" borderId="0" xfId="2" applyFill="1" applyAlignment="1">
      <alignment horizontal="left"/>
    </xf>
    <xf numFmtId="0" fontId="8" fillId="2" borderId="1" xfId="0" applyFont="1" applyFill="1" applyBorder="1" applyAlignment="1">
      <alignment horizontal="center" vertical="center" wrapText="1" readingOrder="1"/>
    </xf>
    <xf numFmtId="0" fontId="9" fillId="3" borderId="1" xfId="0" applyFont="1" applyFill="1" applyBorder="1" applyAlignment="1">
      <alignment horizontal="center" vertical="center" wrapText="1" readingOrder="1"/>
    </xf>
    <xf numFmtId="0" fontId="10" fillId="3" borderId="4" xfId="0" applyFont="1" applyFill="1" applyBorder="1" applyAlignment="1">
      <alignment horizontal="center" vertical="center" wrapText="1" readingOrder="1"/>
    </xf>
    <xf numFmtId="0" fontId="11" fillId="2" borderId="1" xfId="0" applyFont="1" applyFill="1" applyBorder="1" applyAlignment="1">
      <alignment horizontal="center" vertical="center" wrapText="1" readingOrder="1"/>
    </xf>
    <xf numFmtId="0" fontId="12" fillId="0" borderId="0" xfId="2" applyFont="1" applyFill="1" applyAlignment="1">
      <alignment horizontal="center"/>
    </xf>
    <xf numFmtId="0" fontId="8" fillId="2" borderId="5" xfId="0" applyFont="1" applyFill="1" applyBorder="1" applyAlignment="1">
      <alignment horizontal="center" vertical="center" wrapText="1" readingOrder="1"/>
    </xf>
    <xf numFmtId="0" fontId="15" fillId="2" borderId="5" xfId="0" applyFont="1" applyFill="1" applyBorder="1" applyAlignment="1">
      <alignment horizontal="center" vertical="center" wrapText="1" readingOrder="1"/>
    </xf>
    <xf numFmtId="0" fontId="1" fillId="0" borderId="0" xfId="2" applyFill="1" applyAlignment="1">
      <alignment horizontal="left" vertical="center"/>
    </xf>
    <xf numFmtId="0" fontId="18" fillId="0" borderId="0" xfId="2" applyFont="1" applyFill="1" applyAlignment="1">
      <alignment horizontal="left"/>
    </xf>
    <xf numFmtId="1" fontId="7" fillId="6" borderId="1" xfId="0" applyNumberFormat="1" applyFont="1" applyFill="1" applyBorder="1" applyAlignment="1">
      <alignment horizontal="center" vertical="center" wrapText="1" readingOrder="1"/>
    </xf>
    <xf numFmtId="0" fontId="19" fillId="2" borderId="1" xfId="0" applyFont="1" applyFill="1" applyBorder="1" applyAlignment="1">
      <alignment horizontal="center" vertical="center" wrapText="1" readingOrder="1"/>
    </xf>
    <xf numFmtId="165" fontId="7" fillId="6" borderId="1" xfId="1" applyNumberFormat="1" applyFont="1" applyFill="1" applyBorder="1" applyAlignment="1">
      <alignment horizontal="center" vertical="center" wrapText="1" readingOrder="1"/>
    </xf>
    <xf numFmtId="165" fontId="3" fillId="5" borderId="1" xfId="1" applyNumberFormat="1" applyFont="1" applyFill="1" applyBorder="1" applyAlignment="1">
      <alignment horizontal="center" vertical="center" wrapText="1" readingOrder="1"/>
    </xf>
    <xf numFmtId="1" fontId="3" fillId="5" borderId="1" xfId="1" applyNumberFormat="1" applyFont="1" applyFill="1" applyBorder="1" applyAlignment="1">
      <alignment horizontal="center" vertical="center" wrapText="1" readingOrder="1"/>
    </xf>
    <xf numFmtId="166" fontId="3" fillId="2" borderId="1" xfId="0" applyNumberFormat="1" applyFont="1" applyFill="1" applyBorder="1" applyAlignment="1">
      <alignment horizontal="center" vertical="center" wrapText="1" readingOrder="1"/>
    </xf>
    <xf numFmtId="166" fontId="3" fillId="4" borderId="1" xfId="1" applyNumberFormat="1" applyFont="1" applyFill="1" applyBorder="1" applyAlignment="1">
      <alignment horizontal="center" vertical="center" wrapText="1" readingOrder="1"/>
    </xf>
    <xf numFmtId="165" fontId="7" fillId="6" borderId="1" xfId="0" applyNumberFormat="1" applyFont="1" applyFill="1" applyBorder="1" applyAlignment="1">
      <alignment horizontal="center" vertical="center" wrapText="1" readingOrder="1"/>
    </xf>
    <xf numFmtId="0" fontId="2" fillId="2" borderId="7" xfId="0" applyFont="1" applyFill="1" applyBorder="1" applyAlignment="1">
      <alignment horizontal="left" vertical="center" wrapText="1" readingOrder="1"/>
    </xf>
    <xf numFmtId="0" fontId="13" fillId="2" borderId="7" xfId="0" applyFont="1" applyFill="1" applyBorder="1" applyAlignment="1">
      <alignment horizontal="left" vertical="center" wrapText="1" readingOrder="1"/>
    </xf>
    <xf numFmtId="0" fontId="19" fillId="2" borderId="10" xfId="0" applyFont="1" applyFill="1" applyBorder="1" applyAlignment="1">
      <alignment horizontal="center" vertical="center" wrapText="1" readingOrder="1"/>
    </xf>
    <xf numFmtId="0" fontId="21" fillId="0" borderId="0" xfId="2" applyFont="1" applyFill="1" applyAlignment="1">
      <alignment horizontal="left"/>
    </xf>
    <xf numFmtId="0" fontId="22" fillId="2" borderId="11" xfId="0" applyFont="1" applyFill="1" applyBorder="1" applyAlignment="1">
      <alignment horizontal="left" vertical="center" wrapText="1" readingOrder="1"/>
    </xf>
    <xf numFmtId="165" fontId="20" fillId="6" borderId="5" xfId="0" applyNumberFormat="1" applyFont="1" applyFill="1" applyBorder="1" applyAlignment="1">
      <alignment horizontal="center" vertical="center" wrapText="1" readingOrder="1"/>
    </xf>
    <xf numFmtId="1" fontId="20" fillId="6" borderId="5" xfId="0" applyNumberFormat="1" applyFont="1" applyFill="1" applyBorder="1" applyAlignment="1">
      <alignment horizontal="center" vertical="center" wrapText="1" readingOrder="1"/>
    </xf>
    <xf numFmtId="166" fontId="20" fillId="6" borderId="5" xfId="0" applyNumberFormat="1" applyFont="1" applyFill="1" applyBorder="1" applyAlignment="1">
      <alignment horizontal="center" vertical="center" wrapText="1" readingOrder="1"/>
    </xf>
    <xf numFmtId="0" fontId="2" fillId="2" borderId="1" xfId="0" applyNumberFormat="1" applyFont="1" applyFill="1" applyBorder="1" applyAlignment="1">
      <alignment horizontal="center" vertical="center" wrapText="1" readingOrder="1"/>
    </xf>
    <xf numFmtId="0" fontId="9" fillId="2" borderId="4" xfId="0" applyNumberFormat="1" applyFont="1" applyFill="1" applyBorder="1" applyAlignment="1">
      <alignment horizontal="left" vertical="center" wrapText="1" readingOrder="1"/>
    </xf>
    <xf numFmtId="0" fontId="19" fillId="2" borderId="1" xfId="0" applyNumberFormat="1" applyFont="1" applyFill="1" applyBorder="1" applyAlignment="1">
      <alignment horizontal="center" vertical="center" wrapText="1" readingOrder="1"/>
    </xf>
    <xf numFmtId="0" fontId="7" fillId="2" borderId="1" xfId="0" applyNumberFormat="1" applyFont="1" applyFill="1" applyBorder="1" applyAlignment="1">
      <alignment horizontal="center" vertical="center" wrapText="1" readingOrder="1"/>
    </xf>
    <xf numFmtId="165" fontId="7" fillId="6" borderId="12" xfId="1" applyNumberFormat="1" applyFont="1" applyFill="1" applyBorder="1" applyAlignment="1">
      <alignment horizontal="center" vertical="center" wrapText="1" readingOrder="1"/>
    </xf>
    <xf numFmtId="0" fontId="19" fillId="2" borderId="12" xfId="0" applyNumberFormat="1" applyFont="1" applyFill="1" applyBorder="1" applyAlignment="1">
      <alignment horizontal="center" vertical="center" wrapText="1" readingOrder="1"/>
    </xf>
    <xf numFmtId="165" fontId="3" fillId="5" borderId="12" xfId="1" applyNumberFormat="1" applyFont="1" applyFill="1" applyBorder="1" applyAlignment="1">
      <alignment horizontal="center" vertical="center" wrapText="1" readingOrder="1"/>
    </xf>
    <xf numFmtId="0" fontId="2" fillId="2" borderId="13" xfId="0" applyNumberFormat="1" applyFont="1" applyFill="1" applyBorder="1" applyAlignment="1">
      <alignment horizontal="center" vertical="center" wrapText="1" readingOrder="1"/>
    </xf>
    <xf numFmtId="165" fontId="7" fillId="6" borderId="13" xfId="1" applyNumberFormat="1" applyFont="1" applyFill="1" applyBorder="1" applyAlignment="1">
      <alignment horizontal="center" vertical="center" wrapText="1" readingOrder="1"/>
    </xf>
    <xf numFmtId="165" fontId="3" fillId="5" borderId="13" xfId="1" applyNumberFormat="1" applyFont="1" applyFill="1" applyBorder="1" applyAlignment="1">
      <alignment horizontal="center" vertical="center" wrapText="1" readingOrder="1"/>
    </xf>
    <xf numFmtId="0" fontId="9" fillId="2" borderId="14" xfId="0" applyNumberFormat="1" applyFont="1" applyFill="1" applyBorder="1" applyAlignment="1">
      <alignment horizontal="left" vertical="center" wrapText="1" readingOrder="1"/>
    </xf>
    <xf numFmtId="0" fontId="10" fillId="3" borderId="15" xfId="0" applyFont="1" applyFill="1" applyBorder="1" applyAlignment="1">
      <alignment horizontal="center" vertical="center" wrapText="1" readingOrder="1"/>
    </xf>
    <xf numFmtId="0" fontId="2" fillId="2" borderId="21" xfId="0" applyFont="1" applyFill="1" applyBorder="1" applyAlignment="1">
      <alignment horizontal="left" vertical="center" wrapText="1" readingOrder="1"/>
    </xf>
    <xf numFmtId="0" fontId="2" fillId="2" borderId="22" xfId="0" applyNumberFormat="1" applyFont="1" applyFill="1" applyBorder="1" applyAlignment="1">
      <alignment horizontal="center" vertical="center" wrapText="1" readingOrder="1"/>
    </xf>
    <xf numFmtId="165" fontId="7" fillId="6" borderId="22" xfId="1" applyNumberFormat="1" applyFont="1" applyFill="1" applyBorder="1" applyAlignment="1">
      <alignment horizontal="center" vertical="center" wrapText="1" readingOrder="1"/>
    </xf>
    <xf numFmtId="165" fontId="3" fillId="5" borderId="22" xfId="1" applyNumberFormat="1" applyFont="1" applyFill="1" applyBorder="1" applyAlignment="1">
      <alignment horizontal="center" vertical="center" wrapText="1" readingOrder="1"/>
    </xf>
    <xf numFmtId="166" fontId="14" fillId="6" borderId="1" xfId="0" applyNumberFormat="1" applyFont="1" applyFill="1" applyBorder="1" applyAlignment="1">
      <alignment horizontal="center" vertical="center" wrapText="1" readingOrder="1"/>
    </xf>
    <xf numFmtId="0" fontId="2" fillId="2" borderId="11" xfId="0" applyFont="1" applyFill="1" applyBorder="1" applyAlignment="1">
      <alignment horizontal="left" vertical="center" wrapText="1" readingOrder="1"/>
    </xf>
    <xf numFmtId="0" fontId="2" fillId="2" borderId="4" xfId="0" applyNumberFormat="1" applyFont="1" applyFill="1" applyBorder="1" applyAlignment="1">
      <alignment horizontal="center" vertical="center" wrapText="1" readingOrder="1"/>
    </xf>
    <xf numFmtId="9" fontId="3" fillId="5" borderId="5" xfId="3" applyFont="1" applyFill="1" applyBorder="1" applyAlignment="1">
      <alignment horizontal="center" vertical="center" wrapText="1" readingOrder="1"/>
    </xf>
    <xf numFmtId="165" fontId="7" fillId="2" borderId="1" xfId="1" applyNumberFormat="1" applyFont="1" applyFill="1" applyBorder="1" applyAlignment="1">
      <alignment horizontal="center" vertical="center" wrapText="1" readingOrder="1"/>
    </xf>
    <xf numFmtId="165" fontId="7" fillId="2" borderId="13" xfId="1" applyNumberFormat="1" applyFont="1" applyFill="1" applyBorder="1" applyAlignment="1">
      <alignment horizontal="center" vertical="center" wrapText="1" readingOrder="1"/>
    </xf>
    <xf numFmtId="165" fontId="7" fillId="2" borderId="12" xfId="1" applyNumberFormat="1" applyFont="1" applyFill="1" applyBorder="1" applyAlignment="1">
      <alignment horizontal="center" vertical="center" wrapText="1" readingOrder="1"/>
    </xf>
    <xf numFmtId="165" fontId="7" fillId="2" borderId="22" xfId="1" applyNumberFormat="1" applyFont="1" applyFill="1" applyBorder="1" applyAlignment="1">
      <alignment horizontal="center" vertical="center" wrapText="1" readingOrder="1"/>
    </xf>
    <xf numFmtId="165" fontId="7" fillId="2" borderId="1" xfId="0" applyNumberFormat="1" applyFont="1" applyFill="1" applyBorder="1" applyAlignment="1">
      <alignment horizontal="center" vertical="center" wrapText="1" readingOrder="1"/>
    </xf>
    <xf numFmtId="165" fontId="20" fillId="2" borderId="5" xfId="0" applyNumberFormat="1" applyFont="1" applyFill="1" applyBorder="1" applyAlignment="1">
      <alignment horizontal="center" vertical="center" wrapText="1" readingOrder="1"/>
    </xf>
    <xf numFmtId="165" fontId="3" fillId="2" borderId="1" xfId="1" applyNumberFormat="1" applyFont="1" applyFill="1" applyBorder="1" applyAlignment="1">
      <alignment horizontal="center" vertical="center" wrapText="1" readingOrder="1"/>
    </xf>
    <xf numFmtId="166" fontId="3" fillId="5" borderId="1" xfId="1" applyNumberFormat="1" applyFont="1" applyFill="1" applyBorder="1" applyAlignment="1">
      <alignment horizontal="center" vertical="center" wrapText="1" readingOrder="1"/>
    </xf>
    <xf numFmtId="0" fontId="1" fillId="0" borderId="24" xfId="2" applyFill="1" applyBorder="1"/>
    <xf numFmtId="0" fontId="8" fillId="2" borderId="25" xfId="0" applyFont="1" applyFill="1" applyBorder="1" applyAlignment="1">
      <alignment horizontal="center" vertical="center" wrapText="1" readingOrder="1"/>
    </xf>
    <xf numFmtId="165" fontId="3" fillId="5" borderId="25" xfId="1" applyNumberFormat="1" applyFont="1" applyFill="1" applyBorder="1" applyAlignment="1">
      <alignment horizontal="center" vertical="center" wrapText="1" readingOrder="1"/>
    </xf>
    <xf numFmtId="1" fontId="3" fillId="5" borderId="25" xfId="1" applyNumberFormat="1" applyFont="1" applyFill="1" applyBorder="1" applyAlignment="1">
      <alignment horizontal="center" vertical="center" wrapText="1" readingOrder="1"/>
    </xf>
    <xf numFmtId="166" fontId="3" fillId="5" borderId="25" xfId="1" applyNumberFormat="1" applyFont="1" applyFill="1" applyBorder="1" applyAlignment="1">
      <alignment horizontal="center" vertical="center" wrapText="1" readingOrder="1"/>
    </xf>
    <xf numFmtId="0" fontId="8" fillId="8" borderId="26" xfId="0" applyFont="1" applyFill="1" applyBorder="1" applyAlignment="1">
      <alignment horizontal="center" vertical="center" wrapText="1" readingOrder="1"/>
    </xf>
    <xf numFmtId="0" fontId="1" fillId="0" borderId="27" xfId="2" applyFill="1" applyBorder="1"/>
    <xf numFmtId="0" fontId="1" fillId="0" borderId="29" xfId="2" applyFill="1" applyBorder="1"/>
    <xf numFmtId="0" fontId="1" fillId="0" borderId="30" xfId="2" applyFill="1" applyBorder="1"/>
    <xf numFmtId="0" fontId="1" fillId="0" borderId="31" xfId="2" applyFill="1" applyBorder="1"/>
    <xf numFmtId="0" fontId="1" fillId="0" borderId="32" xfId="2" applyFill="1" applyBorder="1"/>
    <xf numFmtId="0" fontId="1" fillId="0" borderId="34" xfId="2" applyFill="1" applyBorder="1" applyAlignment="1">
      <alignment horizontal="left" vertical="center"/>
    </xf>
    <xf numFmtId="0" fontId="1" fillId="0" borderId="33" xfId="2" applyFill="1" applyBorder="1" applyAlignment="1">
      <alignment horizontal="left" vertical="center"/>
    </xf>
    <xf numFmtId="0" fontId="1" fillId="8" borderId="35" xfId="2" applyFill="1" applyBorder="1"/>
    <xf numFmtId="0" fontId="13" fillId="2" borderId="9" xfId="0" applyFont="1" applyFill="1" applyBorder="1" applyAlignment="1">
      <alignment horizontal="left" vertical="center" wrapText="1" readingOrder="1"/>
    </xf>
    <xf numFmtId="166" fontId="24" fillId="2" borderId="10" xfId="0" applyNumberFormat="1" applyFont="1" applyFill="1" applyBorder="1" applyAlignment="1">
      <alignment horizontal="center" vertical="center" wrapText="1" readingOrder="1"/>
    </xf>
    <xf numFmtId="0" fontId="9" fillId="3" borderId="11" xfId="0" applyFont="1" applyFill="1" applyBorder="1" applyAlignment="1">
      <alignment horizontal="left" vertical="center" wrapText="1" readingOrder="1"/>
    </xf>
    <xf numFmtId="0" fontId="8" fillId="2" borderId="11" xfId="0" applyFont="1" applyFill="1" applyBorder="1" applyAlignment="1">
      <alignment horizontal="left" vertical="center" wrapText="1" readingOrder="1"/>
    </xf>
    <xf numFmtId="0" fontId="23" fillId="2" borderId="39" xfId="0" applyFont="1" applyFill="1" applyBorder="1" applyAlignment="1">
      <alignment horizontal="left" vertical="center" wrapText="1" readingOrder="1"/>
    </xf>
    <xf numFmtId="0" fontId="2" fillId="2" borderId="40" xfId="0" applyFont="1" applyFill="1" applyBorder="1" applyAlignment="1">
      <alignment horizontal="left" vertical="center" wrapText="1" readingOrder="1"/>
    </xf>
    <xf numFmtId="0" fontId="1" fillId="0" borderId="38" xfId="2" applyFill="1" applyBorder="1" applyAlignment="1">
      <alignment horizontal="left" vertical="center"/>
    </xf>
    <xf numFmtId="0" fontId="1" fillId="0" borderId="38" xfId="2" applyFill="1" applyBorder="1"/>
    <xf numFmtId="165" fontId="3" fillId="5" borderId="4" xfId="1" applyNumberFormat="1" applyFont="1" applyFill="1" applyBorder="1" applyAlignment="1">
      <alignment horizontal="center" vertical="center" wrapText="1" readingOrder="1"/>
    </xf>
    <xf numFmtId="0" fontId="8" fillId="7" borderId="28" xfId="0" applyFont="1" applyFill="1" applyBorder="1" applyAlignment="1">
      <alignment horizontal="center" vertical="center" wrapText="1" readingOrder="1"/>
    </xf>
    <xf numFmtId="165" fontId="3" fillId="7" borderId="37" xfId="1" applyNumberFormat="1" applyFont="1" applyFill="1" applyBorder="1" applyAlignment="1">
      <alignment horizontal="right" vertical="center" wrapText="1" readingOrder="1"/>
    </xf>
    <xf numFmtId="166" fontId="3" fillId="7" borderId="37" xfId="1" applyNumberFormat="1" applyFont="1" applyFill="1" applyBorder="1" applyAlignment="1">
      <alignment horizontal="right" vertical="center" wrapText="1" readingOrder="1"/>
    </xf>
    <xf numFmtId="0" fontId="1" fillId="0" borderId="50" xfId="2" applyFill="1" applyBorder="1"/>
    <xf numFmtId="0" fontId="2" fillId="2" borderId="51" xfId="0" applyFont="1" applyFill="1" applyBorder="1" applyAlignment="1">
      <alignment horizontal="left" vertical="center" wrapText="1" readingOrder="1"/>
    </xf>
    <xf numFmtId="0" fontId="13" fillId="2" borderId="52" xfId="0" applyFont="1" applyFill="1" applyBorder="1" applyAlignment="1">
      <alignment horizontal="left" vertical="center" wrapText="1" readingOrder="1"/>
    </xf>
    <xf numFmtId="0" fontId="19" fillId="2" borderId="53" xfId="0" applyNumberFormat="1" applyFont="1" applyFill="1" applyBorder="1" applyAlignment="1">
      <alignment horizontal="center" vertical="center" wrapText="1" readingOrder="1"/>
    </xf>
    <xf numFmtId="166" fontId="14" fillId="6" borderId="54" xfId="1" applyNumberFormat="1" applyFont="1" applyFill="1" applyBorder="1" applyAlignment="1">
      <alignment horizontal="center" vertical="center" wrapText="1" readingOrder="1"/>
    </xf>
    <xf numFmtId="165" fontId="7" fillId="2" borderId="54" xfId="1" applyNumberFormat="1" applyFont="1" applyFill="1" applyBorder="1" applyAlignment="1">
      <alignment horizontal="center" vertical="center" wrapText="1" readingOrder="1"/>
    </xf>
    <xf numFmtId="166" fontId="3" fillId="2" borderId="54" xfId="1" applyNumberFormat="1" applyFont="1" applyFill="1" applyBorder="1" applyAlignment="1">
      <alignment horizontal="center" vertical="center" wrapText="1" readingOrder="1"/>
    </xf>
    <xf numFmtId="166" fontId="3" fillId="2" borderId="55" xfId="1" applyNumberFormat="1" applyFont="1" applyFill="1" applyBorder="1" applyAlignment="1">
      <alignment horizontal="center" vertical="center" wrapText="1" readingOrder="1"/>
    </xf>
    <xf numFmtId="166" fontId="3" fillId="2" borderId="59" xfId="0" applyNumberFormat="1" applyFont="1" applyFill="1" applyBorder="1" applyAlignment="1">
      <alignment horizontal="center" vertical="center" wrapText="1" readingOrder="1"/>
    </xf>
    <xf numFmtId="166" fontId="24" fillId="2" borderId="60" xfId="0" applyNumberFormat="1" applyFont="1" applyFill="1" applyBorder="1" applyAlignment="1">
      <alignment horizontal="center" vertical="center" wrapText="1" readingOrder="1"/>
    </xf>
    <xf numFmtId="165" fontId="3" fillId="5" borderId="62" xfId="1" applyNumberFormat="1" applyFont="1" applyFill="1" applyBorder="1" applyAlignment="1">
      <alignment horizontal="center" vertical="center" wrapText="1" readingOrder="1"/>
    </xf>
    <xf numFmtId="165" fontId="3" fillId="5" borderId="59" xfId="1" applyNumberFormat="1" applyFont="1" applyFill="1" applyBorder="1" applyAlignment="1">
      <alignment horizontal="center" vertical="center" wrapText="1" readingOrder="1"/>
    </xf>
    <xf numFmtId="166" fontId="3" fillId="4" borderId="59" xfId="1" applyNumberFormat="1" applyFont="1" applyFill="1" applyBorder="1" applyAlignment="1">
      <alignment horizontal="center" vertical="center" wrapText="1" readingOrder="1"/>
    </xf>
    <xf numFmtId="0" fontId="25" fillId="7" borderId="18" xfId="0" applyFont="1" applyFill="1" applyBorder="1" applyAlignment="1">
      <alignment horizontal="center" vertical="center" wrapText="1" readingOrder="1"/>
    </xf>
    <xf numFmtId="0" fontId="26" fillId="0" borderId="24" xfId="2" applyFont="1" applyFill="1" applyBorder="1"/>
    <xf numFmtId="0" fontId="7" fillId="2" borderId="10" xfId="0" applyNumberFormat="1" applyFont="1" applyFill="1" applyBorder="1" applyAlignment="1">
      <alignment horizontal="center" vertical="center" wrapText="1" readingOrder="1"/>
    </xf>
    <xf numFmtId="0" fontId="28" fillId="0" borderId="29" xfId="2" applyFont="1" applyFill="1" applyBorder="1" applyAlignment="1">
      <alignment wrapText="1"/>
    </xf>
    <xf numFmtId="1" fontId="27" fillId="7" borderId="64" xfId="2" applyNumberFormat="1" applyFont="1" applyFill="1" applyBorder="1" applyAlignment="1">
      <alignment horizontal="right" vertical="center"/>
    </xf>
    <xf numFmtId="1" fontId="27" fillId="7" borderId="36" xfId="2" applyNumberFormat="1" applyFont="1" applyFill="1" applyBorder="1" applyAlignment="1">
      <alignment horizontal="right" vertical="center"/>
    </xf>
    <xf numFmtId="1" fontId="27" fillId="7" borderId="45" xfId="2" applyNumberFormat="1" applyFont="1" applyFill="1" applyBorder="1" applyAlignment="1">
      <alignment horizontal="right" vertical="center"/>
    </xf>
    <xf numFmtId="1" fontId="27" fillId="7" borderId="44" xfId="2" applyNumberFormat="1" applyFont="1" applyFill="1" applyBorder="1" applyAlignment="1">
      <alignment horizontal="right" vertical="center"/>
    </xf>
    <xf numFmtId="9" fontId="27" fillId="7" borderId="36" xfId="2" applyNumberFormat="1" applyFont="1" applyFill="1" applyBorder="1" applyAlignment="1">
      <alignment horizontal="right" vertical="center"/>
    </xf>
    <xf numFmtId="0" fontId="27" fillId="8" borderId="26" xfId="2" applyFont="1" applyFill="1" applyBorder="1"/>
    <xf numFmtId="165" fontId="27" fillId="7" borderId="36" xfId="2" applyNumberFormat="1" applyFont="1" applyFill="1" applyBorder="1" applyAlignment="1">
      <alignment horizontal="right" vertical="center"/>
    </xf>
    <xf numFmtId="0" fontId="27" fillId="8" borderId="36" xfId="2" applyFont="1" applyFill="1" applyBorder="1"/>
    <xf numFmtId="165" fontId="27" fillId="7" borderId="43" xfId="2" applyNumberFormat="1" applyFont="1" applyFill="1" applyBorder="1" applyAlignment="1">
      <alignment horizontal="right" vertical="center"/>
    </xf>
    <xf numFmtId="165" fontId="27" fillId="7" borderId="35" xfId="2" applyNumberFormat="1" applyFont="1" applyFill="1" applyBorder="1" applyAlignment="1">
      <alignment horizontal="right" vertical="center"/>
    </xf>
    <xf numFmtId="165" fontId="27" fillId="7" borderId="45" xfId="2" applyNumberFormat="1" applyFont="1" applyFill="1" applyBorder="1" applyAlignment="1">
      <alignment horizontal="right" vertical="center"/>
    </xf>
    <xf numFmtId="165" fontId="27" fillId="7" borderId="47" xfId="2" applyNumberFormat="1" applyFont="1" applyFill="1" applyBorder="1" applyAlignment="1">
      <alignment horizontal="right" vertical="center"/>
    </xf>
    <xf numFmtId="165" fontId="27" fillId="7" borderId="48" xfId="2" applyNumberFormat="1" applyFont="1" applyFill="1" applyBorder="1" applyAlignment="1">
      <alignment horizontal="right" vertical="center"/>
    </xf>
    <xf numFmtId="165" fontId="27" fillId="7" borderId="49" xfId="2" applyNumberFormat="1" applyFont="1" applyFill="1" applyBorder="1" applyAlignment="1">
      <alignment horizontal="right" vertical="center"/>
    </xf>
    <xf numFmtId="166" fontId="29" fillId="7" borderId="48" xfId="2" applyNumberFormat="1" applyFont="1" applyFill="1" applyBorder="1" applyAlignment="1">
      <alignment horizontal="right" vertical="center"/>
    </xf>
    <xf numFmtId="0" fontId="27" fillId="8" borderId="58" xfId="2" applyFont="1" applyFill="1" applyBorder="1"/>
    <xf numFmtId="165" fontId="27" fillId="7" borderId="46" xfId="2" applyNumberFormat="1" applyFont="1" applyFill="1" applyBorder="1" applyAlignment="1">
      <alignment horizontal="right" vertical="center"/>
    </xf>
    <xf numFmtId="165" fontId="27" fillId="7" borderId="38" xfId="2" applyNumberFormat="1" applyFont="1" applyFill="1" applyBorder="1" applyAlignment="1">
      <alignment horizontal="right" vertical="center"/>
    </xf>
    <xf numFmtId="165" fontId="27" fillId="7" borderId="57" xfId="2" applyNumberFormat="1" applyFont="1" applyFill="1" applyBorder="1" applyAlignment="1">
      <alignment horizontal="right" vertical="center"/>
    </xf>
    <xf numFmtId="166" fontId="24" fillId="7" borderId="41" xfId="1" applyNumberFormat="1" applyFont="1" applyFill="1" applyBorder="1" applyAlignment="1">
      <alignment horizontal="right" vertical="center" wrapText="1" readingOrder="1"/>
    </xf>
    <xf numFmtId="0" fontId="27" fillId="8" borderId="38" xfId="2" applyFont="1" applyFill="1" applyBorder="1"/>
    <xf numFmtId="166" fontId="27" fillId="7" borderId="56" xfId="2" applyNumberFormat="1" applyFont="1" applyFill="1" applyBorder="1" applyAlignment="1">
      <alignment horizontal="right" vertical="center"/>
    </xf>
    <xf numFmtId="166" fontId="29" fillId="7" borderId="42" xfId="2" applyNumberFormat="1" applyFont="1" applyFill="1" applyBorder="1" applyAlignment="1">
      <alignment horizontal="right" vertical="center"/>
    </xf>
    <xf numFmtId="0" fontId="27" fillId="7" borderId="36" xfId="2" applyNumberFormat="1" applyFont="1" applyFill="1" applyBorder="1" applyAlignment="1">
      <alignment horizontal="right" vertical="center"/>
    </xf>
    <xf numFmtId="0" fontId="1" fillId="0" borderId="0" xfId="2" applyFill="1" applyAlignment="1">
      <alignment horizontal="left" wrapText="1"/>
    </xf>
    <xf numFmtId="0" fontId="1" fillId="9" borderId="6" xfId="2" applyFill="1" applyBorder="1" applyAlignment="1">
      <alignment horizontal="left" vertical="center" wrapText="1"/>
    </xf>
    <xf numFmtId="0" fontId="1" fillId="9" borderId="6" xfId="2" applyFill="1" applyBorder="1" applyAlignment="1">
      <alignment horizontal="left" vertical="center"/>
    </xf>
    <xf numFmtId="0" fontId="9" fillId="3" borderId="17" xfId="0" applyFont="1" applyFill="1" applyBorder="1" applyAlignment="1">
      <alignment horizontal="left" vertical="center" wrapText="1" readingOrder="1"/>
    </xf>
    <xf numFmtId="0" fontId="9" fillId="3" borderId="20" xfId="0" applyFont="1" applyFill="1" applyBorder="1" applyAlignment="1">
      <alignment horizontal="left" vertical="center" wrapText="1" readingOrder="1"/>
    </xf>
    <xf numFmtId="0" fontId="9" fillId="3" borderId="23" xfId="0" applyFont="1" applyFill="1" applyBorder="1" applyAlignment="1">
      <alignment horizontal="left" vertical="center" wrapText="1" readingOrder="1"/>
    </xf>
    <xf numFmtId="0" fontId="9" fillId="3" borderId="31" xfId="0" applyFont="1" applyFill="1" applyBorder="1" applyAlignment="1">
      <alignment horizontal="left" vertical="center" wrapText="1" readingOrder="1"/>
    </xf>
    <xf numFmtId="0" fontId="9" fillId="3" borderId="8" xfId="0" applyFont="1" applyFill="1" applyBorder="1" applyAlignment="1">
      <alignment horizontal="left" vertical="center" wrapText="1" readingOrder="1"/>
    </xf>
    <xf numFmtId="0" fontId="9" fillId="3" borderId="3" xfId="0" applyFont="1" applyFill="1" applyBorder="1" applyAlignment="1">
      <alignment horizontal="left" vertical="center" wrapText="1" readingOrder="1"/>
    </xf>
    <xf numFmtId="0" fontId="9" fillId="3" borderId="61" xfId="0" applyFont="1" applyFill="1" applyBorder="1" applyAlignment="1">
      <alignment horizontal="left" vertical="center" wrapText="1" readingOrder="1"/>
    </xf>
    <xf numFmtId="0" fontId="17" fillId="3" borderId="30" xfId="0" applyFont="1" applyFill="1" applyBorder="1" applyAlignment="1">
      <alignment horizontal="left" vertical="center" wrapText="1" readingOrder="1"/>
    </xf>
    <xf numFmtId="0" fontId="17" fillId="3" borderId="34" xfId="0" applyFont="1" applyFill="1" applyBorder="1" applyAlignment="1">
      <alignment horizontal="left" vertical="center" wrapText="1" readingOrder="1"/>
    </xf>
    <xf numFmtId="0" fontId="17" fillId="3" borderId="63" xfId="0" applyFont="1" applyFill="1" applyBorder="1" applyAlignment="1">
      <alignment horizontal="left" vertical="center" wrapText="1" readingOrder="1"/>
    </xf>
    <xf numFmtId="0" fontId="17" fillId="3" borderId="19" xfId="0" applyFont="1" applyFill="1" applyBorder="1" applyAlignment="1">
      <alignment horizontal="left" vertical="center" wrapText="1" readingOrder="1"/>
    </xf>
    <xf numFmtId="0" fontId="17" fillId="3" borderId="3" xfId="0" applyFont="1" applyFill="1" applyBorder="1" applyAlignment="1">
      <alignment horizontal="left" vertical="center" wrapText="1" readingOrder="1"/>
    </xf>
    <xf numFmtId="0" fontId="16" fillId="3" borderId="16" xfId="0" applyFont="1" applyFill="1" applyBorder="1" applyAlignment="1">
      <alignment horizontal="center" vertical="center" wrapText="1" readingOrder="1"/>
    </xf>
    <xf numFmtId="0" fontId="16" fillId="3" borderId="17" xfId="0" applyFont="1" applyFill="1" applyBorder="1" applyAlignment="1">
      <alignment horizontal="center" vertical="center" wrapText="1" readingOrder="1"/>
    </xf>
    <xf numFmtId="0" fontId="4" fillId="3" borderId="2" xfId="0" applyFont="1" applyFill="1" applyBorder="1" applyAlignment="1">
      <alignment horizontal="center" vertical="center" wrapText="1" readingOrder="1"/>
    </xf>
    <xf numFmtId="0" fontId="4" fillId="3" borderId="3" xfId="0" applyFont="1" applyFill="1" applyBorder="1" applyAlignment="1">
      <alignment horizontal="center" vertical="center" wrapText="1" readingOrder="1"/>
    </xf>
    <xf numFmtId="1" fontId="9" fillId="3" borderId="2" xfId="0" applyNumberFormat="1" applyFont="1" applyFill="1" applyBorder="1" applyAlignment="1">
      <alignment horizontal="left" vertical="center" wrapText="1" readingOrder="1"/>
    </xf>
    <xf numFmtId="1" fontId="9" fillId="3" borderId="3" xfId="0" applyNumberFormat="1" applyFont="1" applyFill="1" applyBorder="1" applyAlignment="1">
      <alignment horizontal="left" vertical="center" wrapText="1" readingOrder="1"/>
    </xf>
  </cellXfs>
  <cellStyles count="4">
    <cellStyle name="Currency" xfId="1" builtinId="4"/>
    <cellStyle name="Normal" xfId="0" builtinId="0"/>
    <cellStyle name="Normal 2" xfId="2" xr:uid="{00000000-0005-0000-0000-000002000000}"/>
    <cellStyle name="Percent" xfId="3" builtinId="5"/>
  </cellStyles>
  <dxfs count="0"/>
  <tableStyles count="0" defaultTableStyle="TableStyleMedium2" defaultPivotStyle="PivotStyleLight16"/>
  <colors>
    <mruColors>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14</xdr:col>
      <xdr:colOff>673319</xdr:colOff>
      <xdr:row>0</xdr:row>
      <xdr:rowOff>71163</xdr:rowOff>
    </xdr:from>
    <xdr:to>
      <xdr:col>17</xdr:col>
      <xdr:colOff>6850</xdr:colOff>
      <xdr:row>3</xdr:row>
      <xdr:rowOff>0</xdr:rowOff>
    </xdr:to>
    <xdr:grpSp>
      <xdr:nvGrpSpPr>
        <xdr:cNvPr id="2" name="Group 1">
          <a:extLst>
            <a:ext uri="{FF2B5EF4-FFF2-40B4-BE49-F238E27FC236}">
              <a16:creationId xmlns:a16="http://schemas.microsoft.com/office/drawing/2014/main" id="{1AA736B0-BDA2-4AE0-B080-B37AE4CF6362}"/>
            </a:ext>
          </a:extLst>
        </xdr:cNvPr>
        <xdr:cNvGrpSpPr>
          <a:grpSpLocks noChangeAspect="1"/>
        </xdr:cNvGrpSpPr>
      </xdr:nvGrpSpPr>
      <xdr:grpSpPr>
        <a:xfrm>
          <a:off x="16040319" y="71163"/>
          <a:ext cx="1813766" cy="511543"/>
          <a:chOff x="6819194" y="122302"/>
          <a:chExt cx="3010947" cy="912456"/>
        </a:xfrm>
      </xdr:grpSpPr>
      <xdr:pic>
        <xdr:nvPicPr>
          <xdr:cNvPr id="3" name="Picture 2">
            <a:extLst>
              <a:ext uri="{FF2B5EF4-FFF2-40B4-BE49-F238E27FC236}">
                <a16:creationId xmlns:a16="http://schemas.microsoft.com/office/drawing/2014/main" id="{A2303FBE-9039-4E0A-ADB9-2115681C4DE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80846" r="16178"/>
          <a:stretch/>
        </xdr:blipFill>
        <xdr:spPr>
          <a:xfrm>
            <a:off x="6819194" y="720772"/>
            <a:ext cx="2983392" cy="313986"/>
          </a:xfrm>
          <a:prstGeom prst="rect">
            <a:avLst/>
          </a:prstGeom>
        </xdr:spPr>
      </xdr:pic>
      <xdr:pic>
        <xdr:nvPicPr>
          <xdr:cNvPr id="4" name="Picture 3">
            <a:extLst>
              <a:ext uri="{FF2B5EF4-FFF2-40B4-BE49-F238E27FC236}">
                <a16:creationId xmlns:a16="http://schemas.microsoft.com/office/drawing/2014/main" id="{25A5C4D9-BAFA-4448-94FD-849113FDB82C}"/>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62454" b="66401"/>
          <a:stretch/>
        </xdr:blipFill>
        <xdr:spPr>
          <a:xfrm>
            <a:off x="8493793" y="122302"/>
            <a:ext cx="1336348" cy="550760"/>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58"/>
  <sheetViews>
    <sheetView tabSelected="1" topLeftCell="D24" zoomScale="85" zoomScaleNormal="85" workbookViewId="0">
      <selection activeCell="D24" sqref="D1:D1048576"/>
    </sheetView>
  </sheetViews>
  <sheetFormatPr defaultColWidth="10.81640625" defaultRowHeight="15.5" x14ac:dyDescent="0.35"/>
  <cols>
    <col min="1" max="1" width="2.26953125" style="1" customWidth="1"/>
    <col min="2" max="2" width="47.90625" style="3" customWidth="1"/>
    <col min="3" max="3" width="22" style="1" customWidth="1"/>
    <col min="4" max="5" width="16.54296875" style="8" customWidth="1"/>
    <col min="6" max="6" width="13.453125" style="2" bestFit="1" customWidth="1"/>
    <col min="7" max="7" width="14.54296875" style="2" customWidth="1"/>
    <col min="8" max="8" width="17.26953125" style="2" customWidth="1"/>
    <col min="9" max="16" width="11.54296875" style="2" customWidth="1"/>
    <col min="17" max="17" width="12.453125" style="2" customWidth="1"/>
    <col min="18" max="18" width="12.453125" style="1" bestFit="1" customWidth="1"/>
    <col min="19" max="16384" width="10.81640625" style="1"/>
  </cols>
  <sheetData>
    <row r="1" spans="1:19" x14ac:dyDescent="0.35">
      <c r="B1" s="12" t="s">
        <v>53</v>
      </c>
    </row>
    <row r="3" spans="1:19" x14ac:dyDescent="0.35">
      <c r="B3" s="24" t="s">
        <v>32</v>
      </c>
    </row>
    <row r="4" spans="1:19" ht="17" customHeight="1" thickBot="1" x14ac:dyDescent="0.4">
      <c r="R4" s="67"/>
    </row>
    <row r="5" spans="1:19" s="11" customFormat="1" ht="146" customHeight="1" thickBot="1" x14ac:dyDescent="0.4">
      <c r="A5" s="77"/>
      <c r="B5" s="125" t="s">
        <v>67</v>
      </c>
      <c r="C5" s="126"/>
      <c r="D5" s="126"/>
      <c r="E5" s="126"/>
      <c r="F5" s="126"/>
      <c r="G5" s="126"/>
      <c r="H5" s="126"/>
      <c r="I5" s="126"/>
      <c r="J5" s="126"/>
      <c r="K5" s="126"/>
      <c r="L5" s="126"/>
      <c r="M5" s="126"/>
      <c r="N5" s="126"/>
      <c r="O5" s="126"/>
      <c r="P5" s="126"/>
      <c r="Q5" s="126"/>
      <c r="R5" s="68"/>
      <c r="S5" s="69"/>
    </row>
    <row r="6" spans="1:19" ht="16.5" thickTop="1" thickBot="1" x14ac:dyDescent="0.4">
      <c r="A6" s="78"/>
      <c r="B6" s="73"/>
      <c r="C6" s="5"/>
      <c r="D6" s="6"/>
      <c r="E6" s="40"/>
      <c r="F6" s="139" t="s">
        <v>49</v>
      </c>
      <c r="G6" s="140"/>
      <c r="H6" s="140"/>
      <c r="I6" s="140"/>
      <c r="J6" s="140"/>
      <c r="K6" s="140"/>
      <c r="L6" s="140"/>
      <c r="M6" s="140"/>
      <c r="N6" s="140"/>
      <c r="O6" s="140"/>
      <c r="P6" s="140"/>
      <c r="Q6" s="140"/>
      <c r="R6" s="62"/>
      <c r="S6" s="63"/>
    </row>
    <row r="7" spans="1:19" ht="28" thickTop="1" thickBot="1" x14ac:dyDescent="0.4">
      <c r="A7" s="78"/>
      <c r="B7" s="74" t="s">
        <v>19</v>
      </c>
      <c r="C7" s="4" t="s">
        <v>18</v>
      </c>
      <c r="D7" s="7" t="s">
        <v>48</v>
      </c>
      <c r="E7" s="7"/>
      <c r="F7" s="4">
        <v>1</v>
      </c>
      <c r="G7" s="4">
        <v>2</v>
      </c>
      <c r="H7" s="4">
        <v>3</v>
      </c>
      <c r="I7" s="4">
        <v>4</v>
      </c>
      <c r="J7" s="4">
        <v>5</v>
      </c>
      <c r="K7" s="4">
        <v>6</v>
      </c>
      <c r="L7" s="4">
        <v>7</v>
      </c>
      <c r="M7" s="4">
        <v>8</v>
      </c>
      <c r="N7" s="4">
        <v>9</v>
      </c>
      <c r="O7" s="4">
        <v>10</v>
      </c>
      <c r="P7" s="4">
        <v>11</v>
      </c>
      <c r="Q7" s="58">
        <v>12</v>
      </c>
      <c r="R7" s="96" t="s">
        <v>50</v>
      </c>
      <c r="S7" s="64"/>
    </row>
    <row r="8" spans="1:19" ht="71" thickTop="1" thickBot="1" x14ac:dyDescent="0.4">
      <c r="A8" s="78"/>
      <c r="B8" s="74"/>
      <c r="C8" s="10" t="s">
        <v>24</v>
      </c>
      <c r="D8" s="10" t="s">
        <v>55</v>
      </c>
      <c r="E8" s="10" t="s">
        <v>33</v>
      </c>
      <c r="F8" s="9"/>
      <c r="G8" s="9"/>
      <c r="H8" s="9"/>
      <c r="I8" s="9"/>
      <c r="J8" s="9"/>
      <c r="K8" s="9"/>
      <c r="L8" s="9"/>
      <c r="M8" s="9"/>
      <c r="N8" s="9"/>
      <c r="O8" s="9"/>
      <c r="P8" s="9"/>
      <c r="Q8" s="9"/>
      <c r="R8" s="80"/>
      <c r="S8" s="64"/>
    </row>
    <row r="9" spans="1:19" ht="24" thickTop="1" thickBot="1" x14ac:dyDescent="0.4">
      <c r="A9" s="78"/>
      <c r="B9" s="73" t="s">
        <v>40</v>
      </c>
      <c r="C9" s="141"/>
      <c r="D9" s="142"/>
      <c r="E9" s="142"/>
      <c r="F9" s="142"/>
      <c r="G9" s="142"/>
      <c r="H9" s="142"/>
      <c r="I9" s="142"/>
      <c r="J9" s="142"/>
      <c r="K9" s="142"/>
      <c r="L9" s="142"/>
      <c r="M9" s="142"/>
      <c r="N9" s="142"/>
      <c r="O9" s="142"/>
      <c r="P9" s="142"/>
      <c r="Q9" s="142"/>
      <c r="R9" s="70"/>
      <c r="S9" s="64"/>
    </row>
    <row r="10" spans="1:19" ht="41" thickTop="1" thickBot="1" x14ac:dyDescent="0.4">
      <c r="A10" s="78"/>
      <c r="B10" s="46" t="s">
        <v>17</v>
      </c>
      <c r="C10" s="29"/>
      <c r="D10" s="13">
        <v>250</v>
      </c>
      <c r="E10" s="32" t="s">
        <v>58</v>
      </c>
      <c r="F10" s="17">
        <v>250</v>
      </c>
      <c r="G10" s="17">
        <v>250</v>
      </c>
      <c r="H10" s="17">
        <v>280</v>
      </c>
      <c r="I10" s="17">
        <v>280</v>
      </c>
      <c r="J10" s="17">
        <v>290</v>
      </c>
      <c r="K10" s="17">
        <v>290</v>
      </c>
      <c r="L10" s="17">
        <v>290</v>
      </c>
      <c r="M10" s="17">
        <v>300</v>
      </c>
      <c r="N10" s="17">
        <v>300</v>
      </c>
      <c r="O10" s="17">
        <v>300</v>
      </c>
      <c r="P10" s="17">
        <v>300</v>
      </c>
      <c r="Q10" s="60">
        <v>300</v>
      </c>
      <c r="R10" s="100">
        <f>Q10</f>
        <v>300</v>
      </c>
      <c r="S10" s="64"/>
    </row>
    <row r="11" spans="1:19" ht="41" thickTop="1" thickBot="1" x14ac:dyDescent="0.4">
      <c r="A11" s="78"/>
      <c r="B11" s="46" t="s">
        <v>27</v>
      </c>
      <c r="C11" s="29"/>
      <c r="D11" s="13">
        <v>240</v>
      </c>
      <c r="E11" s="32" t="s">
        <v>34</v>
      </c>
      <c r="F11" s="17">
        <v>240</v>
      </c>
      <c r="G11" s="17">
        <v>240</v>
      </c>
      <c r="H11" s="17">
        <v>250</v>
      </c>
      <c r="I11" s="17">
        <v>250</v>
      </c>
      <c r="J11" s="17">
        <v>250</v>
      </c>
      <c r="K11" s="17">
        <v>250</v>
      </c>
      <c r="L11" s="17">
        <v>250</v>
      </c>
      <c r="M11" s="17">
        <v>270</v>
      </c>
      <c r="N11" s="17">
        <v>270</v>
      </c>
      <c r="O11" s="17">
        <v>270</v>
      </c>
      <c r="P11" s="17">
        <v>270</v>
      </c>
      <c r="Q11" s="60">
        <v>270</v>
      </c>
      <c r="R11" s="101">
        <f t="shared" ref="R11:R13" si="0">Q11</f>
        <v>270</v>
      </c>
      <c r="S11" s="64"/>
    </row>
    <row r="12" spans="1:19" ht="41" thickTop="1" thickBot="1" x14ac:dyDescent="0.4">
      <c r="A12" s="78"/>
      <c r="B12" s="46" t="s">
        <v>16</v>
      </c>
      <c r="C12" s="29"/>
      <c r="D12" s="13">
        <v>10</v>
      </c>
      <c r="E12" s="32" t="s">
        <v>59</v>
      </c>
      <c r="F12" s="17">
        <v>250</v>
      </c>
      <c r="G12" s="17">
        <v>250</v>
      </c>
      <c r="H12" s="17">
        <v>100</v>
      </c>
      <c r="I12" s="17">
        <v>100</v>
      </c>
      <c r="J12" s="17">
        <v>50</v>
      </c>
      <c r="K12" s="17">
        <v>50</v>
      </c>
      <c r="L12" s="17">
        <v>50</v>
      </c>
      <c r="M12" s="17">
        <v>10</v>
      </c>
      <c r="N12" s="17">
        <v>10</v>
      </c>
      <c r="O12" s="17">
        <v>10</v>
      </c>
      <c r="P12" s="17">
        <v>10</v>
      </c>
      <c r="Q12" s="60">
        <v>10</v>
      </c>
      <c r="R12" s="102">
        <f t="shared" si="0"/>
        <v>10</v>
      </c>
      <c r="S12" s="64"/>
    </row>
    <row r="13" spans="1:19" ht="24" thickTop="1" thickBot="1" x14ac:dyDescent="0.4">
      <c r="A13" s="78"/>
      <c r="B13" s="46" t="s">
        <v>26</v>
      </c>
      <c r="C13" s="29"/>
      <c r="D13" s="13">
        <f>D10-D12</f>
        <v>240</v>
      </c>
      <c r="E13" s="32" t="s">
        <v>57</v>
      </c>
      <c r="F13" s="17">
        <f>F10-F12</f>
        <v>0</v>
      </c>
      <c r="G13" s="17">
        <f t="shared" ref="G13:Q13" si="1">G10-G12</f>
        <v>0</v>
      </c>
      <c r="H13" s="17">
        <f t="shared" si="1"/>
        <v>180</v>
      </c>
      <c r="I13" s="17">
        <f t="shared" si="1"/>
        <v>180</v>
      </c>
      <c r="J13" s="17">
        <f t="shared" si="1"/>
        <v>240</v>
      </c>
      <c r="K13" s="17">
        <f t="shared" si="1"/>
        <v>240</v>
      </c>
      <c r="L13" s="17">
        <f t="shared" si="1"/>
        <v>240</v>
      </c>
      <c r="M13" s="17">
        <f t="shared" si="1"/>
        <v>290</v>
      </c>
      <c r="N13" s="17">
        <f t="shared" si="1"/>
        <v>290</v>
      </c>
      <c r="O13" s="17">
        <f t="shared" si="1"/>
        <v>290</v>
      </c>
      <c r="P13" s="17">
        <f t="shared" si="1"/>
        <v>290</v>
      </c>
      <c r="Q13" s="17">
        <f t="shared" si="1"/>
        <v>290</v>
      </c>
      <c r="R13" s="103">
        <f t="shared" si="0"/>
        <v>290</v>
      </c>
      <c r="S13" s="64"/>
    </row>
    <row r="14" spans="1:19" ht="16.5" thickTop="1" thickBot="1" x14ac:dyDescent="0.4">
      <c r="A14" s="78"/>
      <c r="B14" s="46" t="s">
        <v>51</v>
      </c>
      <c r="C14" s="47"/>
      <c r="D14" s="47"/>
      <c r="E14" s="47"/>
      <c r="F14" s="48">
        <f>F13/(F13+F12)</f>
        <v>0</v>
      </c>
      <c r="G14" s="48">
        <f t="shared" ref="G14:Q14" si="2">G13/(G13+G12)</f>
        <v>0</v>
      </c>
      <c r="H14" s="48">
        <f t="shared" si="2"/>
        <v>0.6428571428571429</v>
      </c>
      <c r="I14" s="48">
        <f t="shared" si="2"/>
        <v>0.6428571428571429</v>
      </c>
      <c r="J14" s="48">
        <f t="shared" si="2"/>
        <v>0.82758620689655171</v>
      </c>
      <c r="K14" s="48">
        <f t="shared" si="2"/>
        <v>0.82758620689655171</v>
      </c>
      <c r="L14" s="48">
        <f t="shared" si="2"/>
        <v>0.82758620689655171</v>
      </c>
      <c r="M14" s="48">
        <f t="shared" si="2"/>
        <v>0.96666666666666667</v>
      </c>
      <c r="N14" s="48">
        <f t="shared" si="2"/>
        <v>0.96666666666666667</v>
      </c>
      <c r="O14" s="48">
        <f t="shared" si="2"/>
        <v>0.96666666666666667</v>
      </c>
      <c r="P14" s="48">
        <f t="shared" si="2"/>
        <v>0.96666666666666667</v>
      </c>
      <c r="Q14" s="48">
        <f t="shared" si="2"/>
        <v>0.96666666666666667</v>
      </c>
      <c r="R14" s="104">
        <f>Q14</f>
        <v>0.96666666666666667</v>
      </c>
      <c r="S14" s="64"/>
    </row>
    <row r="15" spans="1:19" ht="16.5" thickTop="1" thickBot="1" x14ac:dyDescent="0.4">
      <c r="A15" s="78"/>
      <c r="B15" s="73" t="s">
        <v>20</v>
      </c>
      <c r="C15" s="143"/>
      <c r="D15" s="144"/>
      <c r="E15" s="144"/>
      <c r="F15" s="144"/>
      <c r="G15" s="144"/>
      <c r="H15" s="144"/>
      <c r="I15" s="144"/>
      <c r="J15" s="144"/>
      <c r="K15" s="144"/>
      <c r="L15" s="144"/>
      <c r="M15" s="144"/>
      <c r="N15" s="144"/>
      <c r="O15" s="144"/>
      <c r="P15" s="144"/>
      <c r="Q15" s="144"/>
      <c r="R15" s="105"/>
      <c r="S15" s="83"/>
    </row>
    <row r="16" spans="1:19" ht="51" thickTop="1" thickBot="1" x14ac:dyDescent="0.4">
      <c r="A16" s="78"/>
      <c r="B16" s="25" t="s">
        <v>37</v>
      </c>
      <c r="C16" s="30"/>
      <c r="D16" s="26">
        <v>350</v>
      </c>
      <c r="E16" s="32" t="s">
        <v>52</v>
      </c>
      <c r="F16" s="54">
        <f>D16</f>
        <v>350</v>
      </c>
      <c r="G16" s="54">
        <f>D16</f>
        <v>350</v>
      </c>
      <c r="H16" s="54">
        <f>D16</f>
        <v>350</v>
      </c>
      <c r="I16" s="54">
        <f>D16</f>
        <v>350</v>
      </c>
      <c r="J16" s="54">
        <f>D16</f>
        <v>350</v>
      </c>
      <c r="K16" s="54">
        <f>D16</f>
        <v>350</v>
      </c>
      <c r="L16" s="55">
        <f>D16</f>
        <v>350</v>
      </c>
      <c r="M16" s="54">
        <f>D16</f>
        <v>350</v>
      </c>
      <c r="N16" s="54">
        <f>D16</f>
        <v>350</v>
      </c>
      <c r="O16" s="54">
        <f>D16</f>
        <v>350</v>
      </c>
      <c r="P16" s="54">
        <f>D16</f>
        <v>350</v>
      </c>
      <c r="Q16" s="54">
        <f>D16</f>
        <v>350</v>
      </c>
      <c r="R16" s="81">
        <f>D16</f>
        <v>350</v>
      </c>
      <c r="S16" s="64"/>
    </row>
    <row r="17" spans="1:19" ht="51" thickTop="1" thickBot="1" x14ac:dyDescent="0.4">
      <c r="A17" s="78"/>
      <c r="B17" s="25" t="s">
        <v>35</v>
      </c>
      <c r="C17" s="30"/>
      <c r="D17" s="26">
        <v>200</v>
      </c>
      <c r="E17" s="32" t="s">
        <v>38</v>
      </c>
      <c r="F17" s="54">
        <f>D17</f>
        <v>200</v>
      </c>
      <c r="G17" s="54">
        <f>D17</f>
        <v>200</v>
      </c>
      <c r="H17" s="54">
        <f>D17</f>
        <v>200</v>
      </c>
      <c r="I17" s="54">
        <f>D17</f>
        <v>200</v>
      </c>
      <c r="J17" s="54">
        <f>D17</f>
        <v>200</v>
      </c>
      <c r="K17" s="54">
        <f>D17</f>
        <v>200</v>
      </c>
      <c r="L17" s="55">
        <f>D17</f>
        <v>200</v>
      </c>
      <c r="M17" s="54">
        <f>D17</f>
        <v>200</v>
      </c>
      <c r="N17" s="54">
        <f>D17</f>
        <v>200</v>
      </c>
      <c r="O17" s="54">
        <f>D17</f>
        <v>200</v>
      </c>
      <c r="P17" s="54">
        <f>D17</f>
        <v>200</v>
      </c>
      <c r="Q17" s="54">
        <f>D17</f>
        <v>200</v>
      </c>
      <c r="R17" s="81">
        <f>D17</f>
        <v>200</v>
      </c>
      <c r="S17" s="64"/>
    </row>
    <row r="18" spans="1:19" ht="51" thickTop="1" thickBot="1" x14ac:dyDescent="0.4">
      <c r="A18" s="78"/>
      <c r="B18" s="25" t="s">
        <v>36</v>
      </c>
      <c r="C18" s="30"/>
      <c r="D18" s="27">
        <v>4000</v>
      </c>
      <c r="E18" s="32" t="s">
        <v>60</v>
      </c>
      <c r="F18" s="17">
        <v>0</v>
      </c>
      <c r="G18" s="17">
        <v>0</v>
      </c>
      <c r="H18" s="17">
        <v>200</v>
      </c>
      <c r="I18" s="17">
        <v>300</v>
      </c>
      <c r="J18" s="17">
        <v>400</v>
      </c>
      <c r="K18" s="17">
        <v>400</v>
      </c>
      <c r="L18" s="17">
        <v>400</v>
      </c>
      <c r="M18" s="17">
        <v>520</v>
      </c>
      <c r="N18" s="17">
        <v>520</v>
      </c>
      <c r="O18" s="17">
        <v>520</v>
      </c>
      <c r="P18" s="17">
        <v>520</v>
      </c>
      <c r="Q18" s="60">
        <v>520</v>
      </c>
      <c r="R18" s="123">
        <f t="shared" ref="R18" si="3">SUM(F18:Q18)</f>
        <v>4300</v>
      </c>
      <c r="S18" s="64"/>
    </row>
    <row r="19" spans="1:19" ht="16.5" thickTop="1" thickBot="1" x14ac:dyDescent="0.4">
      <c r="A19" s="78"/>
      <c r="B19" s="25" t="s">
        <v>31</v>
      </c>
      <c r="C19" s="30"/>
      <c r="D19" s="28">
        <f>D18*D16</f>
        <v>1400000</v>
      </c>
      <c r="E19" s="32" t="s">
        <v>61</v>
      </c>
      <c r="F19" s="56">
        <f t="shared" ref="F19:R19" si="4">F18*F16</f>
        <v>0</v>
      </c>
      <c r="G19" s="56">
        <f t="shared" si="4"/>
        <v>0</v>
      </c>
      <c r="H19" s="56">
        <f t="shared" si="4"/>
        <v>70000</v>
      </c>
      <c r="I19" s="56">
        <f t="shared" si="4"/>
        <v>105000</v>
      </c>
      <c r="J19" s="56">
        <f t="shared" si="4"/>
        <v>140000</v>
      </c>
      <c r="K19" s="56">
        <f t="shared" si="4"/>
        <v>140000</v>
      </c>
      <c r="L19" s="56">
        <f t="shared" si="4"/>
        <v>140000</v>
      </c>
      <c r="M19" s="56">
        <f t="shared" si="4"/>
        <v>182000</v>
      </c>
      <c r="N19" s="56">
        <f t="shared" si="4"/>
        <v>182000</v>
      </c>
      <c r="O19" s="56">
        <f t="shared" si="4"/>
        <v>182000</v>
      </c>
      <c r="P19" s="56">
        <f t="shared" si="4"/>
        <v>182000</v>
      </c>
      <c r="Q19" s="61">
        <f t="shared" si="4"/>
        <v>182000</v>
      </c>
      <c r="R19" s="82">
        <f t="shared" si="4"/>
        <v>1505000</v>
      </c>
      <c r="S19" s="64"/>
    </row>
    <row r="20" spans="1:19" ht="16.5" thickTop="1" thickBot="1" x14ac:dyDescent="0.4">
      <c r="A20" s="78"/>
      <c r="B20" s="25" t="s">
        <v>63</v>
      </c>
      <c r="C20" s="30"/>
      <c r="D20" s="28">
        <f>D17*D18</f>
        <v>800000</v>
      </c>
      <c r="E20" s="32" t="s">
        <v>62</v>
      </c>
      <c r="F20" s="56">
        <f t="shared" ref="F20:R20" si="5">F17*F18</f>
        <v>0</v>
      </c>
      <c r="G20" s="56">
        <f t="shared" si="5"/>
        <v>0</v>
      </c>
      <c r="H20" s="56">
        <f t="shared" si="5"/>
        <v>40000</v>
      </c>
      <c r="I20" s="56">
        <f t="shared" si="5"/>
        <v>60000</v>
      </c>
      <c r="J20" s="56">
        <f t="shared" si="5"/>
        <v>80000</v>
      </c>
      <c r="K20" s="56">
        <f t="shared" si="5"/>
        <v>80000</v>
      </c>
      <c r="L20" s="56">
        <f t="shared" si="5"/>
        <v>80000</v>
      </c>
      <c r="M20" s="56">
        <f t="shared" si="5"/>
        <v>104000</v>
      </c>
      <c r="N20" s="56">
        <f t="shared" si="5"/>
        <v>104000</v>
      </c>
      <c r="O20" s="56">
        <f t="shared" si="5"/>
        <v>104000</v>
      </c>
      <c r="P20" s="56">
        <f t="shared" si="5"/>
        <v>104000</v>
      </c>
      <c r="Q20" s="61">
        <f t="shared" si="5"/>
        <v>104000</v>
      </c>
      <c r="R20" s="82">
        <f t="shared" si="5"/>
        <v>860000</v>
      </c>
      <c r="S20" s="64"/>
    </row>
    <row r="21" spans="1:19" ht="16.5" thickTop="1" thickBot="1" x14ac:dyDescent="0.4">
      <c r="A21" s="78"/>
      <c r="B21" s="75" t="s">
        <v>47</v>
      </c>
      <c r="C21" s="39"/>
      <c r="D21" s="28">
        <f>D19-D20</f>
        <v>600000</v>
      </c>
      <c r="E21" s="32" t="s">
        <v>64</v>
      </c>
      <c r="F21" s="56">
        <f>F19-F20</f>
        <v>0</v>
      </c>
      <c r="G21" s="56">
        <f t="shared" ref="G21:R21" si="6">G19-G20</f>
        <v>0</v>
      </c>
      <c r="H21" s="56">
        <f t="shared" si="6"/>
        <v>30000</v>
      </c>
      <c r="I21" s="56">
        <f t="shared" si="6"/>
        <v>45000</v>
      </c>
      <c r="J21" s="56">
        <f t="shared" si="6"/>
        <v>60000</v>
      </c>
      <c r="K21" s="56">
        <f t="shared" si="6"/>
        <v>60000</v>
      </c>
      <c r="L21" s="56">
        <f t="shared" si="6"/>
        <v>60000</v>
      </c>
      <c r="M21" s="56">
        <f t="shared" si="6"/>
        <v>78000</v>
      </c>
      <c r="N21" s="56">
        <f t="shared" si="6"/>
        <v>78000</v>
      </c>
      <c r="O21" s="56">
        <f t="shared" si="6"/>
        <v>78000</v>
      </c>
      <c r="P21" s="56">
        <f t="shared" si="6"/>
        <v>78000</v>
      </c>
      <c r="Q21" s="61">
        <f t="shared" si="6"/>
        <v>78000</v>
      </c>
      <c r="R21" s="82">
        <f t="shared" si="6"/>
        <v>645000</v>
      </c>
      <c r="S21" s="64"/>
    </row>
    <row r="22" spans="1:19" ht="28" customHeight="1" thickTop="1" thickBot="1" x14ac:dyDescent="0.4">
      <c r="A22" s="78"/>
      <c r="B22" s="127" t="s">
        <v>21</v>
      </c>
      <c r="C22" s="128"/>
      <c r="D22" s="137" t="s">
        <v>28</v>
      </c>
      <c r="E22" s="138"/>
      <c r="F22" s="138"/>
      <c r="G22" s="138"/>
      <c r="H22" s="138"/>
      <c r="I22" s="138"/>
      <c r="J22" s="138"/>
      <c r="K22" s="138"/>
      <c r="L22" s="138"/>
      <c r="M22" s="138"/>
      <c r="N22" s="138"/>
      <c r="O22" s="138"/>
      <c r="P22" s="138"/>
      <c r="Q22" s="138"/>
      <c r="R22" s="107"/>
      <c r="S22" s="64"/>
    </row>
    <row r="23" spans="1:19" ht="16.5" thickTop="1" thickBot="1" x14ac:dyDescent="0.4">
      <c r="A23" s="78"/>
      <c r="B23" s="46" t="s">
        <v>14</v>
      </c>
      <c r="C23" s="32"/>
      <c r="D23" s="15">
        <v>100</v>
      </c>
      <c r="E23" s="49"/>
      <c r="F23" s="16">
        <v>0</v>
      </c>
      <c r="G23" s="16">
        <v>100</v>
      </c>
      <c r="H23" s="16">
        <v>0</v>
      </c>
      <c r="I23" s="16">
        <v>10</v>
      </c>
      <c r="J23" s="16">
        <v>0</v>
      </c>
      <c r="K23" s="16">
        <v>0</v>
      </c>
      <c r="L23" s="16">
        <v>0</v>
      </c>
      <c r="M23" s="16">
        <v>0</v>
      </c>
      <c r="N23" s="16">
        <v>0</v>
      </c>
      <c r="O23" s="16">
        <v>0</v>
      </c>
      <c r="P23" s="16">
        <v>0</v>
      </c>
      <c r="Q23" s="59">
        <v>0</v>
      </c>
      <c r="R23" s="108">
        <f>SUM(F23:Q23)</f>
        <v>110</v>
      </c>
      <c r="S23" s="64"/>
    </row>
    <row r="24" spans="1:19" ht="24" thickTop="1" thickBot="1" x14ac:dyDescent="0.4">
      <c r="A24" s="78"/>
      <c r="B24" s="46" t="s">
        <v>30</v>
      </c>
      <c r="C24" s="29"/>
      <c r="D24" s="15">
        <v>2000</v>
      </c>
      <c r="E24" s="49"/>
      <c r="F24" s="16">
        <v>500</v>
      </c>
      <c r="G24" s="16">
        <v>600</v>
      </c>
      <c r="H24" s="16">
        <v>0</v>
      </c>
      <c r="I24" s="16">
        <v>0</v>
      </c>
      <c r="J24" s="16">
        <v>5</v>
      </c>
      <c r="K24" s="16">
        <v>6</v>
      </c>
      <c r="L24" s="16">
        <v>10</v>
      </c>
      <c r="M24" s="16">
        <v>100</v>
      </c>
      <c r="N24" s="16">
        <v>30</v>
      </c>
      <c r="O24" s="16">
        <v>50</v>
      </c>
      <c r="P24" s="16">
        <v>90</v>
      </c>
      <c r="Q24" s="59">
        <v>10</v>
      </c>
      <c r="R24" s="109">
        <f t="shared" ref="R24:R35" si="7">SUM(F24:Q24)</f>
        <v>1401</v>
      </c>
      <c r="S24" s="64"/>
    </row>
    <row r="25" spans="1:19" ht="16.5" thickTop="1" thickBot="1" x14ac:dyDescent="0.4">
      <c r="A25" s="78"/>
      <c r="B25" s="46" t="s">
        <v>13</v>
      </c>
      <c r="C25" s="29"/>
      <c r="D25" s="15">
        <v>500</v>
      </c>
      <c r="E25" s="49"/>
      <c r="F25" s="16">
        <v>100</v>
      </c>
      <c r="G25" s="16">
        <v>100</v>
      </c>
      <c r="H25" s="16">
        <v>0</v>
      </c>
      <c r="I25" s="16">
        <v>0</v>
      </c>
      <c r="J25" s="16">
        <v>0</v>
      </c>
      <c r="K25" s="16">
        <v>0</v>
      </c>
      <c r="L25" s="16">
        <v>0</v>
      </c>
      <c r="M25" s="16">
        <v>0</v>
      </c>
      <c r="N25" s="16">
        <v>0</v>
      </c>
      <c r="O25" s="16">
        <v>0</v>
      </c>
      <c r="P25" s="16">
        <v>0</v>
      </c>
      <c r="Q25" s="59">
        <v>0</v>
      </c>
      <c r="R25" s="109">
        <f t="shared" si="7"/>
        <v>200</v>
      </c>
      <c r="S25" s="64"/>
    </row>
    <row r="26" spans="1:19" ht="24" thickTop="1" thickBot="1" x14ac:dyDescent="0.4">
      <c r="A26" s="78"/>
      <c r="B26" s="46" t="s">
        <v>29</v>
      </c>
      <c r="C26" s="29"/>
      <c r="D26" s="15">
        <v>500</v>
      </c>
      <c r="E26" s="49"/>
      <c r="F26" s="16">
        <v>600</v>
      </c>
      <c r="G26" s="16">
        <v>0</v>
      </c>
      <c r="H26" s="16">
        <v>0</v>
      </c>
      <c r="I26" s="16">
        <v>0</v>
      </c>
      <c r="J26" s="16">
        <v>0</v>
      </c>
      <c r="K26" s="16">
        <v>0</v>
      </c>
      <c r="L26" s="16">
        <v>0</v>
      </c>
      <c r="M26" s="16">
        <v>0</v>
      </c>
      <c r="N26" s="16">
        <v>0</v>
      </c>
      <c r="O26" s="16">
        <v>0</v>
      </c>
      <c r="P26" s="16">
        <v>0</v>
      </c>
      <c r="Q26" s="59">
        <v>0</v>
      </c>
      <c r="R26" s="109">
        <f t="shared" si="7"/>
        <v>600</v>
      </c>
      <c r="S26" s="64"/>
    </row>
    <row r="27" spans="1:19" ht="16.5" thickTop="1" thickBot="1" x14ac:dyDescent="0.4">
      <c r="A27" s="78"/>
      <c r="B27" s="46" t="s">
        <v>12</v>
      </c>
      <c r="C27" s="29"/>
      <c r="D27" s="15">
        <v>1000</v>
      </c>
      <c r="E27" s="49"/>
      <c r="F27" s="16">
        <v>800</v>
      </c>
      <c r="G27" s="16">
        <v>0</v>
      </c>
      <c r="H27" s="16">
        <v>0</v>
      </c>
      <c r="I27" s="16">
        <v>0</v>
      </c>
      <c r="J27" s="16">
        <v>0</v>
      </c>
      <c r="K27" s="16">
        <v>0</v>
      </c>
      <c r="L27" s="16">
        <v>0</v>
      </c>
      <c r="M27" s="16">
        <v>0</v>
      </c>
      <c r="N27" s="16">
        <v>0</v>
      </c>
      <c r="O27" s="16">
        <v>0</v>
      </c>
      <c r="P27" s="16">
        <v>0</v>
      </c>
      <c r="Q27" s="59">
        <v>0</v>
      </c>
      <c r="R27" s="109">
        <f t="shared" si="7"/>
        <v>800</v>
      </c>
      <c r="S27" s="64"/>
    </row>
    <row r="28" spans="1:19" ht="16.5" thickTop="1" thickBot="1" x14ac:dyDescent="0.4">
      <c r="A28" s="78"/>
      <c r="B28" s="46" t="s">
        <v>11</v>
      </c>
      <c r="C28" s="29"/>
      <c r="D28" s="15">
        <v>500</v>
      </c>
      <c r="E28" s="49"/>
      <c r="F28" s="16">
        <v>0</v>
      </c>
      <c r="G28" s="16">
        <v>600</v>
      </c>
      <c r="H28" s="16">
        <v>0</v>
      </c>
      <c r="I28" s="16">
        <v>0</v>
      </c>
      <c r="J28" s="16">
        <v>0</v>
      </c>
      <c r="K28" s="16">
        <v>0</v>
      </c>
      <c r="L28" s="16">
        <v>0</v>
      </c>
      <c r="M28" s="16">
        <v>0</v>
      </c>
      <c r="N28" s="16">
        <v>0</v>
      </c>
      <c r="O28" s="16">
        <v>0</v>
      </c>
      <c r="P28" s="16">
        <v>0</v>
      </c>
      <c r="Q28" s="59">
        <v>0</v>
      </c>
      <c r="R28" s="110">
        <f t="shared" si="7"/>
        <v>600</v>
      </c>
      <c r="S28" s="64"/>
    </row>
    <row r="29" spans="1:19" ht="24" thickTop="1" thickBot="1" x14ac:dyDescent="0.4">
      <c r="A29" s="78"/>
      <c r="B29" s="76" t="s">
        <v>10</v>
      </c>
      <c r="C29" s="36"/>
      <c r="D29" s="37">
        <v>3000</v>
      </c>
      <c r="E29" s="50"/>
      <c r="F29" s="38">
        <v>1000</v>
      </c>
      <c r="G29" s="38">
        <v>1000</v>
      </c>
      <c r="H29" s="38">
        <v>0</v>
      </c>
      <c r="I29" s="16">
        <v>0</v>
      </c>
      <c r="J29" s="16">
        <v>0</v>
      </c>
      <c r="K29" s="16">
        <v>0</v>
      </c>
      <c r="L29" s="16">
        <v>0</v>
      </c>
      <c r="M29" s="16">
        <v>0</v>
      </c>
      <c r="N29" s="16">
        <v>0</v>
      </c>
      <c r="O29" s="16">
        <v>0</v>
      </c>
      <c r="P29" s="16">
        <v>0</v>
      </c>
      <c r="Q29" s="59">
        <v>0</v>
      </c>
      <c r="R29" s="110">
        <f t="shared" si="7"/>
        <v>2000</v>
      </c>
      <c r="S29" s="64"/>
    </row>
    <row r="30" spans="1:19" ht="24" thickTop="1" thickBot="1" x14ac:dyDescent="0.4">
      <c r="A30" s="78"/>
      <c r="B30" s="46" t="s">
        <v>9</v>
      </c>
      <c r="C30" s="29"/>
      <c r="D30" s="15">
        <v>3000</v>
      </c>
      <c r="E30" s="49"/>
      <c r="F30" s="16">
        <v>1100</v>
      </c>
      <c r="G30" s="16">
        <v>1100</v>
      </c>
      <c r="H30" s="16">
        <v>0</v>
      </c>
      <c r="I30" s="16">
        <v>0</v>
      </c>
      <c r="J30" s="16">
        <v>0</v>
      </c>
      <c r="K30" s="16">
        <v>0</v>
      </c>
      <c r="L30" s="16">
        <v>0</v>
      </c>
      <c r="M30" s="16">
        <v>0</v>
      </c>
      <c r="N30" s="16">
        <v>0</v>
      </c>
      <c r="O30" s="16">
        <v>0</v>
      </c>
      <c r="P30" s="16">
        <v>0</v>
      </c>
      <c r="Q30" s="59">
        <v>0</v>
      </c>
      <c r="R30" s="111">
        <f t="shared" si="7"/>
        <v>2200</v>
      </c>
      <c r="S30" s="64"/>
    </row>
    <row r="31" spans="1:19" ht="16.5" thickTop="1" thickBot="1" x14ac:dyDescent="0.4">
      <c r="A31" s="78"/>
      <c r="B31" s="46" t="s">
        <v>8</v>
      </c>
      <c r="C31" s="29"/>
      <c r="D31" s="15">
        <v>750</v>
      </c>
      <c r="E31" s="49"/>
      <c r="F31" s="16">
        <v>700</v>
      </c>
      <c r="G31" s="16">
        <v>0</v>
      </c>
      <c r="H31" s="16"/>
      <c r="I31" s="16">
        <v>0</v>
      </c>
      <c r="J31" s="16">
        <v>0</v>
      </c>
      <c r="K31" s="16">
        <v>0</v>
      </c>
      <c r="L31" s="16">
        <v>0</v>
      </c>
      <c r="M31" s="16">
        <v>0</v>
      </c>
      <c r="N31" s="16">
        <v>0</v>
      </c>
      <c r="O31" s="16">
        <v>0</v>
      </c>
      <c r="P31" s="16">
        <v>0</v>
      </c>
      <c r="Q31" s="59">
        <v>0</v>
      </c>
      <c r="R31" s="112">
        <f t="shared" si="7"/>
        <v>700</v>
      </c>
      <c r="S31" s="64"/>
    </row>
    <row r="32" spans="1:19" ht="16.5" thickTop="1" thickBot="1" x14ac:dyDescent="0.4">
      <c r="A32" s="78"/>
      <c r="B32" s="46" t="s">
        <v>7</v>
      </c>
      <c r="C32" s="29"/>
      <c r="D32" s="15">
        <v>500</v>
      </c>
      <c r="E32" s="49"/>
      <c r="F32" s="16">
        <v>300</v>
      </c>
      <c r="G32" s="16">
        <v>0</v>
      </c>
      <c r="H32" s="16">
        <v>0</v>
      </c>
      <c r="I32" s="16">
        <v>0</v>
      </c>
      <c r="J32" s="16">
        <v>0</v>
      </c>
      <c r="K32" s="16">
        <v>0</v>
      </c>
      <c r="L32" s="16">
        <v>0</v>
      </c>
      <c r="M32" s="16">
        <v>0</v>
      </c>
      <c r="N32" s="16">
        <v>0</v>
      </c>
      <c r="O32" s="16">
        <v>0</v>
      </c>
      <c r="P32" s="16">
        <v>0</v>
      </c>
      <c r="Q32" s="59">
        <v>0</v>
      </c>
      <c r="R32" s="112">
        <f t="shared" si="7"/>
        <v>300</v>
      </c>
      <c r="S32" s="64"/>
    </row>
    <row r="33" spans="1:19" ht="16.5" thickTop="1" thickBot="1" x14ac:dyDescent="0.4">
      <c r="A33" s="78"/>
      <c r="B33" s="46" t="s">
        <v>6</v>
      </c>
      <c r="C33" s="29"/>
      <c r="D33" s="15">
        <v>3000</v>
      </c>
      <c r="E33" s="49"/>
      <c r="F33" s="16">
        <v>2000</v>
      </c>
      <c r="G33" s="16">
        <v>0</v>
      </c>
      <c r="H33" s="16">
        <v>0</v>
      </c>
      <c r="I33" s="16">
        <v>0</v>
      </c>
      <c r="J33" s="16">
        <v>0</v>
      </c>
      <c r="K33" s="16">
        <v>0</v>
      </c>
      <c r="L33" s="16">
        <v>0</v>
      </c>
      <c r="M33" s="16">
        <v>0</v>
      </c>
      <c r="N33" s="16">
        <v>0</v>
      </c>
      <c r="O33" s="16">
        <v>0</v>
      </c>
      <c r="P33" s="16">
        <v>0</v>
      </c>
      <c r="Q33" s="59">
        <v>0</v>
      </c>
      <c r="R33" s="113">
        <f t="shared" si="7"/>
        <v>2000</v>
      </c>
      <c r="S33" s="64"/>
    </row>
    <row r="34" spans="1:19" ht="16.5" thickTop="1" thickBot="1" x14ac:dyDescent="0.4">
      <c r="A34" s="78"/>
      <c r="B34" s="46" t="s">
        <v>5</v>
      </c>
      <c r="C34" s="29"/>
      <c r="D34" s="15">
        <v>750</v>
      </c>
      <c r="E34" s="49"/>
      <c r="F34" s="16">
        <v>500</v>
      </c>
      <c r="G34" s="16">
        <v>0</v>
      </c>
      <c r="H34" s="16">
        <v>0</v>
      </c>
      <c r="I34" s="16">
        <v>0</v>
      </c>
      <c r="J34" s="16">
        <v>0</v>
      </c>
      <c r="K34" s="16">
        <v>0</v>
      </c>
      <c r="L34" s="16">
        <v>0</v>
      </c>
      <c r="M34" s="16">
        <v>0</v>
      </c>
      <c r="N34" s="16">
        <v>0</v>
      </c>
      <c r="O34" s="16">
        <v>0</v>
      </c>
      <c r="P34" s="16">
        <v>0</v>
      </c>
      <c r="Q34" s="59">
        <v>0</v>
      </c>
      <c r="R34" s="106">
        <f t="shared" si="7"/>
        <v>500</v>
      </c>
      <c r="S34" s="64"/>
    </row>
    <row r="35" spans="1:19" ht="16.5" thickTop="1" thickBot="1" x14ac:dyDescent="0.4">
      <c r="A35" s="78"/>
      <c r="B35" s="84" t="s">
        <v>25</v>
      </c>
      <c r="C35" s="34"/>
      <c r="D35" s="33">
        <v>0</v>
      </c>
      <c r="E35" s="51"/>
      <c r="F35" s="35">
        <v>0</v>
      </c>
      <c r="G35" s="35">
        <v>0</v>
      </c>
      <c r="H35" s="35">
        <v>0</v>
      </c>
      <c r="I35" s="35">
        <v>0</v>
      </c>
      <c r="J35" s="35">
        <v>0</v>
      </c>
      <c r="K35" s="35">
        <v>0</v>
      </c>
      <c r="L35" s="35">
        <v>0</v>
      </c>
      <c r="M35" s="35">
        <v>0</v>
      </c>
      <c r="N35" s="35">
        <v>0</v>
      </c>
      <c r="O35" s="35">
        <v>0</v>
      </c>
      <c r="P35" s="35">
        <v>0</v>
      </c>
      <c r="Q35" s="79">
        <v>0</v>
      </c>
      <c r="R35" s="110">
        <f t="shared" si="7"/>
        <v>0</v>
      </c>
      <c r="S35" s="64"/>
    </row>
    <row r="36" spans="1:19" ht="16" thickBot="1" x14ac:dyDescent="0.4">
      <c r="B36" s="85" t="s">
        <v>39</v>
      </c>
      <c r="C36" s="86"/>
      <c r="D36" s="87">
        <f>SUM(D23:D35)</f>
        <v>15600</v>
      </c>
      <c r="E36" s="88" t="s">
        <v>42</v>
      </c>
      <c r="F36" s="89">
        <f>SUM(F23:F35)</f>
        <v>7600</v>
      </c>
      <c r="G36" s="89">
        <f t="shared" ref="G36:Q36" si="8">SUM(G23:G35)</f>
        <v>3500</v>
      </c>
      <c r="H36" s="89">
        <f t="shared" si="8"/>
        <v>0</v>
      </c>
      <c r="I36" s="89">
        <f t="shared" si="8"/>
        <v>10</v>
      </c>
      <c r="J36" s="89">
        <f t="shared" si="8"/>
        <v>5</v>
      </c>
      <c r="K36" s="89">
        <f t="shared" si="8"/>
        <v>6</v>
      </c>
      <c r="L36" s="89">
        <f t="shared" si="8"/>
        <v>10</v>
      </c>
      <c r="M36" s="89">
        <f t="shared" si="8"/>
        <v>100</v>
      </c>
      <c r="N36" s="89">
        <f t="shared" si="8"/>
        <v>30</v>
      </c>
      <c r="O36" s="89">
        <f t="shared" si="8"/>
        <v>50</v>
      </c>
      <c r="P36" s="89">
        <f t="shared" si="8"/>
        <v>90</v>
      </c>
      <c r="Q36" s="90">
        <f t="shared" si="8"/>
        <v>10</v>
      </c>
      <c r="R36" s="114">
        <f>SUM(F36:Q36)</f>
        <v>11411</v>
      </c>
      <c r="S36" s="64"/>
    </row>
    <row r="37" spans="1:19" ht="33" customHeight="1" thickTop="1" thickBot="1" x14ac:dyDescent="0.4">
      <c r="B37" s="129" t="s">
        <v>22</v>
      </c>
      <c r="C37" s="130"/>
      <c r="D37" s="134" t="s">
        <v>28</v>
      </c>
      <c r="E37" s="135"/>
      <c r="F37" s="135"/>
      <c r="G37" s="135"/>
      <c r="H37" s="135"/>
      <c r="I37" s="135"/>
      <c r="J37" s="135"/>
      <c r="K37" s="135"/>
      <c r="L37" s="135"/>
      <c r="M37" s="135"/>
      <c r="N37" s="135"/>
      <c r="O37" s="135"/>
      <c r="P37" s="135"/>
      <c r="Q37" s="136"/>
      <c r="R37" s="115"/>
      <c r="S37" s="64"/>
    </row>
    <row r="38" spans="1:19" ht="16.5" thickTop="1" thickBot="1" x14ac:dyDescent="0.4">
      <c r="B38" s="41" t="s">
        <v>4</v>
      </c>
      <c r="C38" s="42"/>
      <c r="D38" s="43">
        <v>500</v>
      </c>
      <c r="E38" s="52"/>
      <c r="F38" s="44">
        <v>0</v>
      </c>
      <c r="G38" s="44">
        <v>500</v>
      </c>
      <c r="H38" s="44">
        <v>0</v>
      </c>
      <c r="I38" s="44">
        <v>0</v>
      </c>
      <c r="J38" s="44">
        <v>0</v>
      </c>
      <c r="K38" s="44">
        <v>0</v>
      </c>
      <c r="L38" s="44">
        <v>0</v>
      </c>
      <c r="M38" s="44">
        <v>0</v>
      </c>
      <c r="N38" s="44">
        <v>0</v>
      </c>
      <c r="O38" s="44">
        <v>0</v>
      </c>
      <c r="P38" s="44">
        <v>0</v>
      </c>
      <c r="Q38" s="93">
        <v>0</v>
      </c>
      <c r="R38" s="116">
        <f>SUM(F38:Q38)</f>
        <v>500</v>
      </c>
      <c r="S38" s="64"/>
    </row>
    <row r="39" spans="1:19" ht="16.5" thickTop="1" thickBot="1" x14ac:dyDescent="0.4">
      <c r="B39" s="21" t="s">
        <v>3</v>
      </c>
      <c r="C39" s="29"/>
      <c r="D39" s="15">
        <v>1000</v>
      </c>
      <c r="E39" s="49"/>
      <c r="F39" s="16">
        <v>0</v>
      </c>
      <c r="G39" s="16">
        <v>0</v>
      </c>
      <c r="H39" s="16">
        <v>500</v>
      </c>
      <c r="I39" s="16">
        <v>0</v>
      </c>
      <c r="J39" s="16">
        <v>0</v>
      </c>
      <c r="K39" s="16">
        <v>0</v>
      </c>
      <c r="L39" s="16">
        <v>500</v>
      </c>
      <c r="M39" s="44">
        <v>0</v>
      </c>
      <c r="N39" s="44">
        <v>0</v>
      </c>
      <c r="O39" s="44">
        <v>0</v>
      </c>
      <c r="P39" s="44">
        <v>0</v>
      </c>
      <c r="Q39" s="93">
        <v>0</v>
      </c>
      <c r="R39" s="117">
        <f t="shared" ref="R39:R43" si="9">SUM(F39:Q39)</f>
        <v>1000</v>
      </c>
      <c r="S39" s="64"/>
    </row>
    <row r="40" spans="1:19" ht="16.5" thickTop="1" thickBot="1" x14ac:dyDescent="0.4">
      <c r="B40" s="21" t="s">
        <v>2</v>
      </c>
      <c r="C40" s="29"/>
      <c r="D40" s="15">
        <v>1000</v>
      </c>
      <c r="E40" s="49"/>
      <c r="F40" s="16">
        <v>200</v>
      </c>
      <c r="G40" s="16">
        <v>200</v>
      </c>
      <c r="H40" s="16">
        <v>800</v>
      </c>
      <c r="I40" s="16">
        <v>0</v>
      </c>
      <c r="J40" s="16">
        <v>0</v>
      </c>
      <c r="K40" s="16">
        <v>0</v>
      </c>
      <c r="L40" s="16">
        <v>0</v>
      </c>
      <c r="M40" s="44">
        <v>0</v>
      </c>
      <c r="N40" s="44">
        <v>0</v>
      </c>
      <c r="O40" s="44">
        <v>0</v>
      </c>
      <c r="P40" s="44">
        <v>0</v>
      </c>
      <c r="Q40" s="93">
        <v>0</v>
      </c>
      <c r="R40" s="116">
        <f t="shared" si="9"/>
        <v>1200</v>
      </c>
      <c r="S40" s="64"/>
    </row>
    <row r="41" spans="1:19" ht="16.5" thickTop="1" thickBot="1" x14ac:dyDescent="0.4">
      <c r="B41" s="21" t="s">
        <v>1</v>
      </c>
      <c r="C41" s="29"/>
      <c r="D41" s="15">
        <v>750</v>
      </c>
      <c r="E41" s="49"/>
      <c r="F41" s="16">
        <v>0</v>
      </c>
      <c r="G41" s="16">
        <v>2000</v>
      </c>
      <c r="H41" s="16">
        <v>0</v>
      </c>
      <c r="I41" s="16">
        <v>0</v>
      </c>
      <c r="J41" s="16">
        <v>0</v>
      </c>
      <c r="K41" s="16">
        <v>0</v>
      </c>
      <c r="L41" s="16">
        <v>0</v>
      </c>
      <c r="M41" s="44">
        <v>0</v>
      </c>
      <c r="N41" s="44">
        <v>0</v>
      </c>
      <c r="O41" s="44">
        <v>0</v>
      </c>
      <c r="P41" s="44">
        <v>0</v>
      </c>
      <c r="Q41" s="93">
        <v>0</v>
      </c>
      <c r="R41" s="116">
        <f t="shared" si="9"/>
        <v>2000</v>
      </c>
      <c r="S41" s="64"/>
    </row>
    <row r="42" spans="1:19" ht="16.5" thickTop="1" thickBot="1" x14ac:dyDescent="0.4">
      <c r="B42" s="21" t="s">
        <v>0</v>
      </c>
      <c r="C42" s="29"/>
      <c r="D42" s="15">
        <v>3000</v>
      </c>
      <c r="E42" s="49"/>
      <c r="F42" s="16">
        <v>0</v>
      </c>
      <c r="G42" s="16">
        <v>1000</v>
      </c>
      <c r="H42" s="16">
        <v>0</v>
      </c>
      <c r="I42" s="16">
        <v>0</v>
      </c>
      <c r="J42" s="16">
        <v>0</v>
      </c>
      <c r="K42" s="16">
        <v>0</v>
      </c>
      <c r="L42" s="16">
        <v>0</v>
      </c>
      <c r="M42" s="44">
        <v>0</v>
      </c>
      <c r="N42" s="44">
        <v>0</v>
      </c>
      <c r="O42" s="44">
        <v>0</v>
      </c>
      <c r="P42" s="44">
        <v>0</v>
      </c>
      <c r="Q42" s="93">
        <v>0</v>
      </c>
      <c r="R42" s="117">
        <f t="shared" si="9"/>
        <v>1000</v>
      </c>
      <c r="S42" s="64"/>
    </row>
    <row r="43" spans="1:19" ht="16.5" thickTop="1" thickBot="1" x14ac:dyDescent="0.4">
      <c r="B43" s="21" t="s">
        <v>15</v>
      </c>
      <c r="C43" s="31"/>
      <c r="D43" s="20">
        <v>5000</v>
      </c>
      <c r="E43" s="53"/>
      <c r="F43" s="16">
        <v>0</v>
      </c>
      <c r="G43" s="16">
        <v>0</v>
      </c>
      <c r="H43" s="16">
        <v>400</v>
      </c>
      <c r="I43" s="16">
        <v>0</v>
      </c>
      <c r="J43" s="16">
        <v>0</v>
      </c>
      <c r="K43" s="16">
        <v>500</v>
      </c>
      <c r="L43" s="16">
        <v>0</v>
      </c>
      <c r="M43" s="16">
        <v>0</v>
      </c>
      <c r="N43" s="16">
        <v>1000</v>
      </c>
      <c r="O43" s="16">
        <v>0</v>
      </c>
      <c r="P43" s="16">
        <v>0</v>
      </c>
      <c r="Q43" s="94">
        <v>0</v>
      </c>
      <c r="R43" s="118">
        <f t="shared" si="9"/>
        <v>1900</v>
      </c>
      <c r="S43" s="64"/>
    </row>
    <row r="44" spans="1:19" ht="24" thickTop="1" thickBot="1" x14ac:dyDescent="0.4">
      <c r="B44" s="22" t="s">
        <v>41</v>
      </c>
      <c r="C44" s="31"/>
      <c r="D44" s="45">
        <f>SUM(D38:D43)</f>
        <v>11250</v>
      </c>
      <c r="E44" s="53" t="s">
        <v>43</v>
      </c>
      <c r="F44" s="19">
        <f>SUM(F38:F43)</f>
        <v>200</v>
      </c>
      <c r="G44" s="19">
        <f t="shared" ref="G44:R44" si="10">SUM(G38:G43)</f>
        <v>3700</v>
      </c>
      <c r="H44" s="19">
        <f t="shared" si="10"/>
        <v>1700</v>
      </c>
      <c r="I44" s="19">
        <f t="shared" si="10"/>
        <v>0</v>
      </c>
      <c r="J44" s="19">
        <f t="shared" si="10"/>
        <v>0</v>
      </c>
      <c r="K44" s="19">
        <f t="shared" si="10"/>
        <v>500</v>
      </c>
      <c r="L44" s="19">
        <f t="shared" si="10"/>
        <v>500</v>
      </c>
      <c r="M44" s="19">
        <f t="shared" si="10"/>
        <v>0</v>
      </c>
      <c r="N44" s="19">
        <f t="shared" si="10"/>
        <v>1000</v>
      </c>
      <c r="O44" s="19">
        <f t="shared" si="10"/>
        <v>0</v>
      </c>
      <c r="P44" s="19">
        <f t="shared" si="10"/>
        <v>0</v>
      </c>
      <c r="Q44" s="95">
        <f t="shared" si="10"/>
        <v>0</v>
      </c>
      <c r="R44" s="119">
        <f t="shared" si="10"/>
        <v>7600</v>
      </c>
      <c r="S44" s="64"/>
    </row>
    <row r="45" spans="1:19" ht="16.5" thickTop="1" thickBot="1" x14ac:dyDescent="0.4">
      <c r="B45" s="131" t="s">
        <v>23</v>
      </c>
      <c r="C45" s="132"/>
      <c r="D45" s="132"/>
      <c r="E45" s="132"/>
      <c r="F45" s="132"/>
      <c r="G45" s="132"/>
      <c r="H45" s="132"/>
      <c r="I45" s="132"/>
      <c r="J45" s="132"/>
      <c r="K45" s="132"/>
      <c r="L45" s="132"/>
      <c r="M45" s="132"/>
      <c r="N45" s="132"/>
      <c r="O45" s="132"/>
      <c r="P45" s="132"/>
      <c r="Q45" s="133"/>
      <c r="R45" s="120"/>
      <c r="S45" s="64"/>
    </row>
    <row r="46" spans="1:19" ht="16.5" thickTop="1" thickBot="1" x14ac:dyDescent="0.4">
      <c r="B46" s="21" t="s">
        <v>45</v>
      </c>
      <c r="C46" s="14"/>
      <c r="D46" s="18">
        <f>D36+D44</f>
        <v>26850</v>
      </c>
      <c r="E46" s="32" t="s">
        <v>44</v>
      </c>
      <c r="F46" s="18">
        <f t="shared" ref="F46:Q46" si="11">F36+F44</f>
        <v>7800</v>
      </c>
      <c r="G46" s="18">
        <f t="shared" si="11"/>
        <v>7200</v>
      </c>
      <c r="H46" s="18">
        <f t="shared" si="11"/>
        <v>1700</v>
      </c>
      <c r="I46" s="18">
        <f t="shared" si="11"/>
        <v>10</v>
      </c>
      <c r="J46" s="18">
        <f t="shared" si="11"/>
        <v>5</v>
      </c>
      <c r="K46" s="18">
        <f t="shared" si="11"/>
        <v>506</v>
      </c>
      <c r="L46" s="18">
        <f t="shared" si="11"/>
        <v>510</v>
      </c>
      <c r="M46" s="18">
        <f t="shared" si="11"/>
        <v>100</v>
      </c>
      <c r="N46" s="18">
        <f t="shared" si="11"/>
        <v>1030</v>
      </c>
      <c r="O46" s="18">
        <f t="shared" si="11"/>
        <v>50</v>
      </c>
      <c r="P46" s="18">
        <f t="shared" si="11"/>
        <v>90</v>
      </c>
      <c r="Q46" s="91">
        <f t="shared" si="11"/>
        <v>10</v>
      </c>
      <c r="R46" s="121">
        <f>SUM(F46:Q46)</f>
        <v>19011</v>
      </c>
      <c r="S46" s="64"/>
    </row>
    <row r="47" spans="1:19" ht="82.5" customHeight="1" thickTop="1" thickBot="1" x14ac:dyDescent="0.4">
      <c r="B47" s="71" t="s">
        <v>46</v>
      </c>
      <c r="C47" s="23"/>
      <c r="D47" s="72">
        <f>D21-D46</f>
        <v>573150</v>
      </c>
      <c r="E47" s="98" t="s">
        <v>65</v>
      </c>
      <c r="F47" s="72">
        <f t="shared" ref="F47:Q47" si="12">F21-F46</f>
        <v>-7800</v>
      </c>
      <c r="G47" s="72">
        <f t="shared" si="12"/>
        <v>-7200</v>
      </c>
      <c r="H47" s="72">
        <f t="shared" si="12"/>
        <v>28300</v>
      </c>
      <c r="I47" s="72">
        <f t="shared" si="12"/>
        <v>44990</v>
      </c>
      <c r="J47" s="72">
        <f t="shared" si="12"/>
        <v>59995</v>
      </c>
      <c r="K47" s="72">
        <f t="shared" si="12"/>
        <v>59494</v>
      </c>
      <c r="L47" s="72">
        <f t="shared" si="12"/>
        <v>59490</v>
      </c>
      <c r="M47" s="72">
        <f t="shared" si="12"/>
        <v>77900</v>
      </c>
      <c r="N47" s="72">
        <f t="shared" si="12"/>
        <v>76970</v>
      </c>
      <c r="O47" s="72">
        <f t="shared" si="12"/>
        <v>77950</v>
      </c>
      <c r="P47" s="72">
        <f t="shared" si="12"/>
        <v>77910</v>
      </c>
      <c r="Q47" s="92">
        <f t="shared" si="12"/>
        <v>77990</v>
      </c>
      <c r="R47" s="122">
        <f>SUM(F47:Q47)</f>
        <v>625989</v>
      </c>
      <c r="S47" s="99" t="s">
        <v>54</v>
      </c>
    </row>
    <row r="48" spans="1:19" x14ac:dyDescent="0.35">
      <c r="B48" s="1"/>
      <c r="D48" s="1"/>
      <c r="F48" s="1"/>
      <c r="G48" s="1"/>
      <c r="H48" s="1"/>
      <c r="I48" s="1"/>
      <c r="J48" s="1"/>
      <c r="K48" s="1"/>
      <c r="L48" s="1"/>
      <c r="M48" s="1"/>
      <c r="N48" s="1"/>
      <c r="O48" s="1"/>
      <c r="P48" s="1"/>
      <c r="Q48" s="1"/>
      <c r="R48" s="97"/>
      <c r="S48" s="64"/>
    </row>
    <row r="49" spans="2:19" x14ac:dyDescent="0.35">
      <c r="B49" s="24" t="s">
        <v>56</v>
      </c>
      <c r="R49" s="57"/>
      <c r="S49" s="64"/>
    </row>
    <row r="50" spans="2:19" ht="77.5" x14ac:dyDescent="0.35">
      <c r="B50" s="124" t="s">
        <v>66</v>
      </c>
      <c r="R50" s="57"/>
      <c r="S50" s="64"/>
    </row>
    <row r="51" spans="2:19" x14ac:dyDescent="0.35">
      <c r="R51" s="57"/>
      <c r="S51" s="64"/>
    </row>
    <row r="52" spans="2:19" x14ac:dyDescent="0.35">
      <c r="R52" s="57"/>
      <c r="S52" s="64"/>
    </row>
    <row r="53" spans="2:19" x14ac:dyDescent="0.35">
      <c r="R53" s="57"/>
      <c r="S53" s="64"/>
    </row>
    <row r="54" spans="2:19" x14ac:dyDescent="0.35">
      <c r="R54" s="57"/>
      <c r="S54" s="64"/>
    </row>
    <row r="55" spans="2:19" x14ac:dyDescent="0.35">
      <c r="R55" s="57"/>
      <c r="S55" s="64"/>
    </row>
    <row r="56" spans="2:19" x14ac:dyDescent="0.35">
      <c r="R56" s="57"/>
      <c r="S56" s="64"/>
    </row>
    <row r="57" spans="2:19" x14ac:dyDescent="0.35">
      <c r="R57" s="57"/>
      <c r="S57" s="64"/>
    </row>
    <row r="58" spans="2:19" x14ac:dyDescent="0.35">
      <c r="R58" s="57"/>
      <c r="S58" s="64"/>
    </row>
    <row r="59" spans="2:19" x14ac:dyDescent="0.35">
      <c r="R59" s="57"/>
      <c r="S59" s="64"/>
    </row>
    <row r="60" spans="2:19" x14ac:dyDescent="0.35">
      <c r="R60" s="57"/>
      <c r="S60" s="64"/>
    </row>
    <row r="61" spans="2:19" x14ac:dyDescent="0.35">
      <c r="R61" s="57"/>
      <c r="S61" s="64"/>
    </row>
    <row r="62" spans="2:19" x14ac:dyDescent="0.35">
      <c r="R62" s="57"/>
      <c r="S62" s="64"/>
    </row>
    <row r="63" spans="2:19" x14ac:dyDescent="0.35">
      <c r="R63" s="57"/>
      <c r="S63" s="64"/>
    </row>
    <row r="64" spans="2:19" x14ac:dyDescent="0.35">
      <c r="R64" s="57"/>
      <c r="S64" s="64"/>
    </row>
    <row r="65" spans="18:19" x14ac:dyDescent="0.35">
      <c r="R65" s="57"/>
      <c r="S65" s="64"/>
    </row>
    <row r="66" spans="18:19" x14ac:dyDescent="0.35">
      <c r="R66" s="57"/>
      <c r="S66" s="64"/>
    </row>
    <row r="67" spans="18:19" x14ac:dyDescent="0.35">
      <c r="R67" s="57"/>
      <c r="S67" s="64"/>
    </row>
    <row r="68" spans="18:19" x14ac:dyDescent="0.35">
      <c r="R68" s="57"/>
      <c r="S68" s="64"/>
    </row>
    <row r="69" spans="18:19" x14ac:dyDescent="0.35">
      <c r="R69" s="57"/>
      <c r="S69" s="64"/>
    </row>
    <row r="70" spans="18:19" x14ac:dyDescent="0.35">
      <c r="R70" s="57"/>
      <c r="S70" s="64"/>
    </row>
    <row r="71" spans="18:19" x14ac:dyDescent="0.35">
      <c r="R71" s="57"/>
      <c r="S71" s="64"/>
    </row>
    <row r="72" spans="18:19" x14ac:dyDescent="0.35">
      <c r="R72" s="57"/>
      <c r="S72" s="64"/>
    </row>
    <row r="73" spans="18:19" x14ac:dyDescent="0.35">
      <c r="R73" s="57"/>
      <c r="S73" s="64"/>
    </row>
    <row r="74" spans="18:19" x14ac:dyDescent="0.35">
      <c r="R74" s="57"/>
      <c r="S74" s="64"/>
    </row>
    <row r="75" spans="18:19" x14ac:dyDescent="0.35">
      <c r="R75" s="57"/>
      <c r="S75" s="64"/>
    </row>
    <row r="76" spans="18:19" x14ac:dyDescent="0.35">
      <c r="R76" s="57"/>
      <c r="S76" s="64"/>
    </row>
    <row r="77" spans="18:19" x14ac:dyDescent="0.35">
      <c r="R77" s="57"/>
      <c r="S77" s="64"/>
    </row>
    <row r="78" spans="18:19" x14ac:dyDescent="0.35">
      <c r="R78" s="57"/>
      <c r="S78" s="64"/>
    </row>
    <row r="79" spans="18:19" x14ac:dyDescent="0.35">
      <c r="R79" s="57"/>
      <c r="S79" s="64"/>
    </row>
    <row r="80" spans="18:19" x14ac:dyDescent="0.35">
      <c r="R80" s="57"/>
      <c r="S80" s="64"/>
    </row>
    <row r="81" spans="18:19" x14ac:dyDescent="0.35">
      <c r="R81" s="57"/>
      <c r="S81" s="64"/>
    </row>
    <row r="82" spans="18:19" x14ac:dyDescent="0.35">
      <c r="R82" s="57"/>
      <c r="S82" s="64"/>
    </row>
    <row r="83" spans="18:19" x14ac:dyDescent="0.35">
      <c r="R83" s="57"/>
      <c r="S83" s="64"/>
    </row>
    <row r="84" spans="18:19" x14ac:dyDescent="0.35">
      <c r="R84" s="57"/>
      <c r="S84" s="64"/>
    </row>
    <row r="85" spans="18:19" x14ac:dyDescent="0.35">
      <c r="R85" s="57"/>
      <c r="S85" s="64"/>
    </row>
    <row r="86" spans="18:19" x14ac:dyDescent="0.35">
      <c r="R86" s="57"/>
      <c r="S86" s="64"/>
    </row>
    <row r="87" spans="18:19" x14ac:dyDescent="0.35">
      <c r="R87" s="57"/>
      <c r="S87" s="64"/>
    </row>
    <row r="88" spans="18:19" x14ac:dyDescent="0.35">
      <c r="R88" s="57"/>
      <c r="S88" s="64"/>
    </row>
    <row r="89" spans="18:19" x14ac:dyDescent="0.35">
      <c r="R89" s="57"/>
      <c r="S89" s="64"/>
    </row>
    <row r="90" spans="18:19" x14ac:dyDescent="0.35">
      <c r="R90" s="57"/>
      <c r="S90" s="64"/>
    </row>
    <row r="91" spans="18:19" x14ac:dyDescent="0.35">
      <c r="R91" s="57"/>
      <c r="S91" s="64"/>
    </row>
    <row r="92" spans="18:19" x14ac:dyDescent="0.35">
      <c r="R92" s="57"/>
      <c r="S92" s="64"/>
    </row>
    <row r="93" spans="18:19" x14ac:dyDescent="0.35">
      <c r="R93" s="57"/>
      <c r="S93" s="64"/>
    </row>
    <row r="94" spans="18:19" x14ac:dyDescent="0.35">
      <c r="R94" s="57"/>
      <c r="S94" s="64"/>
    </row>
    <row r="95" spans="18:19" x14ac:dyDescent="0.35">
      <c r="R95" s="57"/>
      <c r="S95" s="64"/>
    </row>
    <row r="96" spans="18:19" x14ac:dyDescent="0.35">
      <c r="R96" s="57"/>
      <c r="S96" s="64"/>
    </row>
    <row r="97" spans="18:19" x14ac:dyDescent="0.35">
      <c r="R97" s="57"/>
      <c r="S97" s="64"/>
    </row>
    <row r="98" spans="18:19" x14ac:dyDescent="0.35">
      <c r="R98" s="57"/>
      <c r="S98" s="64"/>
    </row>
    <row r="99" spans="18:19" x14ac:dyDescent="0.35">
      <c r="R99" s="57"/>
      <c r="S99" s="64"/>
    </row>
    <row r="100" spans="18:19" x14ac:dyDescent="0.35">
      <c r="R100" s="57"/>
      <c r="S100" s="64"/>
    </row>
    <row r="101" spans="18:19" x14ac:dyDescent="0.35">
      <c r="R101" s="57"/>
      <c r="S101" s="64"/>
    </row>
    <row r="102" spans="18:19" x14ac:dyDescent="0.35">
      <c r="R102" s="57"/>
      <c r="S102" s="64"/>
    </row>
    <row r="103" spans="18:19" x14ac:dyDescent="0.35">
      <c r="R103" s="57"/>
      <c r="S103" s="64"/>
    </row>
    <row r="104" spans="18:19" x14ac:dyDescent="0.35">
      <c r="R104" s="57"/>
      <c r="S104" s="64"/>
    </row>
    <row r="105" spans="18:19" x14ac:dyDescent="0.35">
      <c r="R105" s="57"/>
      <c r="S105" s="64"/>
    </row>
    <row r="106" spans="18:19" x14ac:dyDescent="0.35">
      <c r="R106" s="57"/>
      <c r="S106" s="64"/>
    </row>
    <row r="107" spans="18:19" x14ac:dyDescent="0.35">
      <c r="R107" s="57"/>
      <c r="S107" s="64"/>
    </row>
    <row r="108" spans="18:19" x14ac:dyDescent="0.35">
      <c r="R108" s="57"/>
      <c r="S108" s="64"/>
    </row>
    <row r="109" spans="18:19" x14ac:dyDescent="0.35">
      <c r="R109" s="57"/>
      <c r="S109" s="64"/>
    </row>
    <row r="110" spans="18:19" x14ac:dyDescent="0.35">
      <c r="R110" s="57"/>
      <c r="S110" s="64"/>
    </row>
    <row r="111" spans="18:19" x14ac:dyDescent="0.35">
      <c r="R111" s="57"/>
      <c r="S111" s="64"/>
    </row>
    <row r="112" spans="18:19" x14ac:dyDescent="0.35">
      <c r="R112" s="57"/>
      <c r="S112" s="64"/>
    </row>
    <row r="113" spans="18:19" x14ac:dyDescent="0.35">
      <c r="R113" s="57"/>
      <c r="S113" s="64"/>
    </row>
    <row r="114" spans="18:19" x14ac:dyDescent="0.35">
      <c r="R114" s="57"/>
      <c r="S114" s="64"/>
    </row>
    <row r="115" spans="18:19" x14ac:dyDescent="0.35">
      <c r="R115" s="57"/>
      <c r="S115" s="64"/>
    </row>
    <row r="116" spans="18:19" x14ac:dyDescent="0.35">
      <c r="R116" s="57"/>
      <c r="S116" s="64"/>
    </row>
    <row r="117" spans="18:19" x14ac:dyDescent="0.35">
      <c r="R117" s="57"/>
      <c r="S117" s="64"/>
    </row>
    <row r="118" spans="18:19" x14ac:dyDescent="0.35">
      <c r="R118" s="57"/>
      <c r="S118" s="64"/>
    </row>
    <row r="119" spans="18:19" x14ac:dyDescent="0.35">
      <c r="R119" s="57"/>
      <c r="S119" s="64"/>
    </row>
    <row r="120" spans="18:19" x14ac:dyDescent="0.35">
      <c r="R120" s="57"/>
      <c r="S120" s="64"/>
    </row>
    <row r="121" spans="18:19" x14ac:dyDescent="0.35">
      <c r="R121" s="57"/>
      <c r="S121" s="64"/>
    </row>
    <row r="122" spans="18:19" x14ac:dyDescent="0.35">
      <c r="R122" s="57"/>
      <c r="S122" s="64"/>
    </row>
    <row r="123" spans="18:19" x14ac:dyDescent="0.35">
      <c r="R123" s="57"/>
      <c r="S123" s="64"/>
    </row>
    <row r="124" spans="18:19" x14ac:dyDescent="0.35">
      <c r="R124" s="57"/>
      <c r="S124" s="64"/>
    </row>
    <row r="125" spans="18:19" x14ac:dyDescent="0.35">
      <c r="R125" s="57"/>
      <c r="S125" s="64"/>
    </row>
    <row r="126" spans="18:19" x14ac:dyDescent="0.35">
      <c r="R126" s="57"/>
      <c r="S126" s="64"/>
    </row>
    <row r="127" spans="18:19" x14ac:dyDescent="0.35">
      <c r="R127" s="57"/>
      <c r="S127" s="64"/>
    </row>
    <row r="128" spans="18:19" x14ac:dyDescent="0.35">
      <c r="R128" s="57"/>
      <c r="S128" s="64"/>
    </row>
    <row r="129" spans="18:19" x14ac:dyDescent="0.35">
      <c r="R129" s="57"/>
      <c r="S129" s="64"/>
    </row>
    <row r="130" spans="18:19" x14ac:dyDescent="0.35">
      <c r="R130" s="57"/>
      <c r="S130" s="64"/>
    </row>
    <row r="131" spans="18:19" x14ac:dyDescent="0.35">
      <c r="R131" s="57"/>
      <c r="S131" s="64"/>
    </row>
    <row r="132" spans="18:19" x14ac:dyDescent="0.35">
      <c r="R132" s="57"/>
      <c r="S132" s="64"/>
    </row>
    <row r="133" spans="18:19" x14ac:dyDescent="0.35">
      <c r="R133" s="57"/>
      <c r="S133" s="64"/>
    </row>
    <row r="134" spans="18:19" x14ac:dyDescent="0.35">
      <c r="R134" s="57"/>
      <c r="S134" s="64"/>
    </row>
    <row r="135" spans="18:19" x14ac:dyDescent="0.35">
      <c r="R135" s="57"/>
      <c r="S135" s="64"/>
    </row>
    <row r="136" spans="18:19" x14ac:dyDescent="0.35">
      <c r="R136" s="57"/>
      <c r="S136" s="64"/>
    </row>
    <row r="137" spans="18:19" x14ac:dyDescent="0.35">
      <c r="R137" s="57"/>
      <c r="S137" s="64"/>
    </row>
    <row r="138" spans="18:19" x14ac:dyDescent="0.35">
      <c r="R138" s="57"/>
      <c r="S138" s="64"/>
    </row>
    <row r="139" spans="18:19" x14ac:dyDescent="0.35">
      <c r="R139" s="57"/>
      <c r="S139" s="64"/>
    </row>
    <row r="140" spans="18:19" x14ac:dyDescent="0.35">
      <c r="R140" s="57"/>
      <c r="S140" s="64"/>
    </row>
    <row r="141" spans="18:19" x14ac:dyDescent="0.35">
      <c r="R141" s="57"/>
      <c r="S141" s="64"/>
    </row>
    <row r="142" spans="18:19" x14ac:dyDescent="0.35">
      <c r="R142" s="57"/>
      <c r="S142" s="64"/>
    </row>
    <row r="143" spans="18:19" x14ac:dyDescent="0.35">
      <c r="R143" s="57"/>
      <c r="S143" s="64"/>
    </row>
    <row r="144" spans="18:19" x14ac:dyDescent="0.35">
      <c r="R144" s="57"/>
      <c r="S144" s="64"/>
    </row>
    <row r="145" spans="18:19" x14ac:dyDescent="0.35">
      <c r="R145" s="57"/>
      <c r="S145" s="64"/>
    </row>
    <row r="146" spans="18:19" x14ac:dyDescent="0.35">
      <c r="R146" s="57"/>
      <c r="S146" s="64"/>
    </row>
    <row r="147" spans="18:19" x14ac:dyDescent="0.35">
      <c r="R147" s="57"/>
      <c r="S147" s="64"/>
    </row>
    <row r="148" spans="18:19" x14ac:dyDescent="0.35">
      <c r="R148" s="57"/>
      <c r="S148" s="64"/>
    </row>
    <row r="149" spans="18:19" x14ac:dyDescent="0.35">
      <c r="R149" s="57"/>
      <c r="S149" s="64"/>
    </row>
    <row r="150" spans="18:19" x14ac:dyDescent="0.35">
      <c r="R150" s="57"/>
      <c r="S150" s="64"/>
    </row>
    <row r="151" spans="18:19" x14ac:dyDescent="0.35">
      <c r="R151" s="57"/>
      <c r="S151" s="64"/>
    </row>
    <row r="152" spans="18:19" x14ac:dyDescent="0.35">
      <c r="R152" s="57"/>
      <c r="S152" s="64"/>
    </row>
    <row r="153" spans="18:19" x14ac:dyDescent="0.35">
      <c r="R153" s="57"/>
      <c r="S153" s="64"/>
    </row>
    <row r="154" spans="18:19" x14ac:dyDescent="0.35">
      <c r="R154" s="57"/>
      <c r="S154" s="64"/>
    </row>
    <row r="155" spans="18:19" x14ac:dyDescent="0.35">
      <c r="R155" s="57"/>
      <c r="S155" s="64"/>
    </row>
    <row r="156" spans="18:19" x14ac:dyDescent="0.35">
      <c r="R156" s="57"/>
      <c r="S156" s="64"/>
    </row>
    <row r="157" spans="18:19" ht="16" thickBot="1" x14ac:dyDescent="0.4">
      <c r="R157" s="65"/>
      <c r="S157" s="66"/>
    </row>
    <row r="158" spans="18:19" ht="16" thickTop="1" x14ac:dyDescent="0.35"/>
  </sheetData>
  <mergeCells count="9">
    <mergeCell ref="B5:Q5"/>
    <mergeCell ref="B22:C22"/>
    <mergeCell ref="B37:C37"/>
    <mergeCell ref="B45:Q45"/>
    <mergeCell ref="D37:Q37"/>
    <mergeCell ref="D22:Q22"/>
    <mergeCell ref="F6:Q6"/>
    <mergeCell ref="C9:Q9"/>
    <mergeCell ref="C15:Q15"/>
  </mergeCell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623DE6D00F20D946965D1CA7B34A90B7" ma:contentTypeVersion="226" ma:contentTypeDescription="Create a new document." ma:contentTypeScope="" ma:versionID="02354d68589b674b540c73ed6c1bf931">
  <xsd:schema xmlns:xsd="http://www.w3.org/2001/XMLSchema" xmlns:xs="http://www.w3.org/2001/XMLSchema" xmlns:p="http://schemas.microsoft.com/office/2006/metadata/properties" xmlns:ns2="9ecf9374-0d71-4a51-a9c5-198dd68970ed" xmlns:ns3="68f04dcd-1aad-4718-b4ef-cb5a94bb72b3" targetNamespace="http://schemas.microsoft.com/office/2006/metadata/properties" ma:root="true" ma:fieldsID="a165ba51067efd8b969f03f1583c4288" ns2:_="" ns3:_="">
    <xsd:import namespace="9ecf9374-0d71-4a51-a9c5-198dd68970ed"/>
    <xsd:import namespace="68f04dcd-1aad-4718-b4ef-cb5a94bb72b3"/>
    <xsd:element name="properties">
      <xsd:complexType>
        <xsd:sequence>
          <xsd:element name="documentManagement">
            <xsd:complexType>
              <xsd:all>
                <xsd:element ref="ns2:_dlc_DocId" minOccurs="0"/>
                <xsd:element ref="ns2:_dlc_DocIdUrl" minOccurs="0"/>
                <xsd:element ref="ns2:_dlc_DocIdPersistId"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ecf9374-0d71-4a51-a9c5-198dd68970e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68f04dcd-1aad-4718-b4ef-cb5a94bb72b3"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MediaServiceAutoTags" ma:internalName="MediaServiceAutoTags"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ServiceLocation" ma:index="16" nillable="true" ma:displayName="MediaServic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_dlc_DocId xmlns="9ecf9374-0d71-4a51-a9c5-198dd68970ed">ZTN2ZK5Q2N6R-32785368-222527</_dlc_DocId>
    <_dlc_DocIdUrl xmlns="9ecf9374-0d71-4a51-a9c5-198dd68970ed">
      <Url>https://csucloudservices.sharepoint.com/teams/quality/medicine/_layouts/15/DocIdRedir.aspx?ID=ZTN2ZK5Q2N6R-32785368-222527</Url>
      <Description>ZTN2ZK5Q2N6R-32785368-222527</Description>
    </_dlc_DocIdUrl>
  </documentManagement>
</p:properties>
</file>

<file path=customXml/itemProps1.xml><?xml version="1.0" encoding="utf-8"?>
<ds:datastoreItem xmlns:ds="http://schemas.openxmlformats.org/officeDocument/2006/customXml" ds:itemID="{3EC51718-34F9-4636-90AA-1577ED31F74D}">
  <ds:schemaRefs>
    <ds:schemaRef ds:uri="http://schemas.microsoft.com/sharepoint/v3/contenttype/forms"/>
  </ds:schemaRefs>
</ds:datastoreItem>
</file>

<file path=customXml/itemProps2.xml><?xml version="1.0" encoding="utf-8"?>
<ds:datastoreItem xmlns:ds="http://schemas.openxmlformats.org/officeDocument/2006/customXml" ds:itemID="{C5BCFDBB-B233-4810-9571-4526C73E0963}">
  <ds:schemaRefs>
    <ds:schemaRef ds:uri="http://schemas.microsoft.com/sharepoint/events"/>
  </ds:schemaRefs>
</ds:datastoreItem>
</file>

<file path=customXml/itemProps3.xml><?xml version="1.0" encoding="utf-8"?>
<ds:datastoreItem xmlns:ds="http://schemas.openxmlformats.org/officeDocument/2006/customXml" ds:itemID="{A57647B8-9619-4477-A401-F080C12B5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ecf9374-0d71-4a51-a9c5-198dd68970ed"/>
    <ds:schemaRef ds:uri="68f04dcd-1aad-4718-b4ef-cb5a94bb72b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F23DF39E-ABE0-4D9A-B22E-1E2A7F31F032}">
  <ds:schemaRefs>
    <ds:schemaRef ds:uri="http://purl.org/dc/dcmitype/"/>
    <ds:schemaRef ds:uri="http://purl.org/dc/elements/1.1/"/>
    <ds:schemaRef ds:uri="http://schemas.microsoft.com/office/2006/metadata/properties"/>
    <ds:schemaRef ds:uri="http://schemas.microsoft.com/office/2006/documentManagement/types"/>
    <ds:schemaRef ds:uri="http://purl.org/dc/terms/"/>
    <ds:schemaRef ds:uri="68f04dcd-1aad-4718-b4ef-cb5a94bb72b3"/>
    <ds:schemaRef ds:uri="9ecf9374-0d71-4a51-a9c5-198dd68970ed"/>
    <ds:schemaRef ds:uri="http://schemas.microsoft.com/office/infopath/2007/PartnerControls"/>
    <ds:schemaRef ds:uri="http://schemas.openxmlformats.org/package/2006/metadata/core-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Savings &amp; Tracker Estimator</vt:lpstr>
    </vt:vector>
  </TitlesOfParts>
  <Company>ELC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abiolapellerm</dc:creator>
  <cp:lastModifiedBy>Horgan Jonathan (MLCSU)</cp:lastModifiedBy>
  <cp:lastPrinted>2018-07-05T12:47:57Z</cp:lastPrinted>
  <dcterms:created xsi:type="dcterms:W3CDTF">2018-06-11T11:04:12Z</dcterms:created>
  <dcterms:modified xsi:type="dcterms:W3CDTF">2018-07-26T16:13:02Z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0x010100623DE6D00F20D946965D1CA7B34A90B7</vt:lpwstr>
  </property>
  <property fmtid="{D5CDD505-2E9C-101B-9397-08002B2CF9AE}" pid="3" name="_dlc_DocIdItemGuid">
    <vt:lpwstr>b6b3e396-8027-4b68-ac09-1f65828b82b5</vt:lpwstr>
  </property>
</Properties>
</file>