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55" yWindow="300" windowWidth="20730" windowHeight="10815" activeTab="1"/>
  </bookViews>
  <sheets>
    <sheet name="Sales Forecast" sheetId="4" r:id="rId1"/>
    <sheet name="Chart" sheetId="5" r:id="rId2"/>
    <sheet name="Instruction" sheetId="2" r:id="rId3"/>
  </sheets>
  <definedNames>
    <definedName name="_xlnm.Print_Area" localSheetId="1">Chart!$A$1:$P$33</definedName>
    <definedName name="_xlnm.Print_Area" localSheetId="0">'Sales Forecast'!$A$1:$O$31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C57" i="5" l="1"/>
  <c r="D57" i="5"/>
  <c r="E57" i="5"/>
  <c r="F57" i="5"/>
  <c r="G57" i="5"/>
  <c r="H57" i="5"/>
  <c r="I57" i="5"/>
  <c r="J57" i="5"/>
  <c r="K57" i="5"/>
  <c r="L57" i="5"/>
  <c r="M57" i="5"/>
  <c r="C58" i="5"/>
  <c r="D58" i="5"/>
  <c r="E58" i="5"/>
  <c r="F58" i="5"/>
  <c r="G58" i="5"/>
  <c r="H58" i="5"/>
  <c r="I58" i="5"/>
  <c r="J58" i="5"/>
  <c r="K58" i="5"/>
  <c r="L58" i="5"/>
  <c r="M58" i="5"/>
  <c r="C59" i="5"/>
  <c r="D59" i="5"/>
  <c r="E59" i="5"/>
  <c r="F59" i="5"/>
  <c r="G59" i="5"/>
  <c r="H59" i="5"/>
  <c r="I59" i="5"/>
  <c r="J59" i="5"/>
  <c r="K59" i="5"/>
  <c r="L59" i="5"/>
  <c r="M59" i="5"/>
  <c r="B59" i="5"/>
  <c r="B58" i="5"/>
  <c r="B57" i="5"/>
  <c r="C54" i="5"/>
  <c r="D54" i="5"/>
  <c r="E54" i="5"/>
  <c r="F54" i="5"/>
  <c r="G54" i="5"/>
  <c r="H54" i="5"/>
  <c r="I54" i="5"/>
  <c r="J54" i="5"/>
  <c r="K54" i="5"/>
  <c r="L54" i="5"/>
  <c r="M54" i="5"/>
  <c r="C55" i="5"/>
  <c r="D55" i="5"/>
  <c r="E55" i="5"/>
  <c r="F55" i="5"/>
  <c r="G55" i="5"/>
  <c r="H55" i="5"/>
  <c r="I55" i="5"/>
  <c r="J55" i="5"/>
  <c r="K55" i="5"/>
  <c r="L55" i="5"/>
  <c r="M55" i="5"/>
  <c r="C56" i="5"/>
  <c r="D56" i="5"/>
  <c r="E56" i="5"/>
  <c r="F56" i="5"/>
  <c r="G56" i="5"/>
  <c r="H56" i="5"/>
  <c r="I56" i="5"/>
  <c r="J56" i="5"/>
  <c r="K56" i="5"/>
  <c r="L56" i="5"/>
  <c r="M56" i="5"/>
  <c r="B55" i="5"/>
  <c r="B56" i="5"/>
  <c r="B54" i="5"/>
  <c r="C53" i="5"/>
  <c r="D53" i="5"/>
  <c r="E53" i="5"/>
  <c r="F53" i="5"/>
  <c r="G53" i="5"/>
  <c r="H53" i="5"/>
  <c r="I53" i="5"/>
  <c r="J53" i="5"/>
  <c r="K53" i="5"/>
  <c r="L53" i="5"/>
  <c r="M53" i="5"/>
  <c r="B53" i="5"/>
  <c r="A55" i="5"/>
  <c r="A56" i="5"/>
  <c r="A54" i="5"/>
  <c r="C48" i="5"/>
  <c r="D48" i="5"/>
  <c r="E48" i="5"/>
  <c r="F48" i="5"/>
  <c r="G48" i="5"/>
  <c r="H48" i="5"/>
  <c r="I48" i="5"/>
  <c r="J48" i="5"/>
  <c r="K48" i="5"/>
  <c r="L48" i="5"/>
  <c r="M48" i="5"/>
  <c r="C49" i="5"/>
  <c r="D49" i="5"/>
  <c r="E49" i="5"/>
  <c r="F49" i="5"/>
  <c r="G49" i="5"/>
  <c r="H49" i="5"/>
  <c r="I49" i="5"/>
  <c r="J49" i="5"/>
  <c r="K49" i="5"/>
  <c r="L49" i="5"/>
  <c r="M49" i="5"/>
  <c r="C50" i="5"/>
  <c r="D50" i="5"/>
  <c r="E50" i="5"/>
  <c r="F50" i="5"/>
  <c r="G50" i="5"/>
  <c r="H50" i="5"/>
  <c r="I50" i="5"/>
  <c r="J50" i="5"/>
  <c r="K50" i="5"/>
  <c r="L50" i="5"/>
  <c r="M50" i="5"/>
  <c r="C51" i="5"/>
  <c r="D51" i="5"/>
  <c r="E51" i="5"/>
  <c r="F51" i="5"/>
  <c r="G51" i="5"/>
  <c r="H51" i="5"/>
  <c r="I51" i="5"/>
  <c r="J51" i="5"/>
  <c r="K51" i="5"/>
  <c r="L51" i="5"/>
  <c r="M51" i="5"/>
  <c r="B49" i="5"/>
  <c r="B50" i="5"/>
  <c r="B51" i="5"/>
  <c r="B48" i="5"/>
  <c r="C47" i="5"/>
  <c r="D47" i="5"/>
  <c r="E47" i="5"/>
  <c r="F47" i="5"/>
  <c r="G47" i="5"/>
  <c r="H47" i="5"/>
  <c r="I47" i="5"/>
  <c r="J47" i="5"/>
  <c r="K47" i="5"/>
  <c r="L47" i="5"/>
  <c r="M47" i="5"/>
  <c r="A49" i="5"/>
  <c r="A50" i="5"/>
  <c r="A48" i="5"/>
  <c r="B47" i="5"/>
  <c r="AA43" i="5"/>
  <c r="AB43" i="5"/>
  <c r="AC43" i="5"/>
  <c r="AD43" i="5"/>
  <c r="AE43" i="5"/>
  <c r="AF43" i="5"/>
  <c r="AG43" i="5"/>
  <c r="AH43" i="5"/>
  <c r="AI43" i="5"/>
  <c r="AJ43" i="5"/>
  <c r="AK43" i="5"/>
  <c r="AA44" i="5"/>
  <c r="AB44" i="5"/>
  <c r="AC44" i="5"/>
  <c r="AD44" i="5"/>
  <c r="AE44" i="5"/>
  <c r="AF44" i="5"/>
  <c r="AG44" i="5"/>
  <c r="AH44" i="5"/>
  <c r="AI44" i="5"/>
  <c r="AJ44" i="5"/>
  <c r="AK44" i="5"/>
  <c r="AA45" i="5"/>
  <c r="AB45" i="5"/>
  <c r="AC45" i="5"/>
  <c r="AD45" i="5"/>
  <c r="AE45" i="5"/>
  <c r="AF45" i="5"/>
  <c r="AG45" i="5"/>
  <c r="AH45" i="5"/>
  <c r="AI45" i="5"/>
  <c r="AJ45" i="5"/>
  <c r="AK45" i="5"/>
  <c r="Z44" i="5"/>
  <c r="Z45" i="5"/>
  <c r="Z43" i="5"/>
  <c r="O43" i="5"/>
  <c r="P43" i="5"/>
  <c r="Q43" i="5"/>
  <c r="R43" i="5"/>
  <c r="S43" i="5"/>
  <c r="T43" i="5"/>
  <c r="U43" i="5"/>
  <c r="V43" i="5"/>
  <c r="W43" i="5"/>
  <c r="X43" i="5"/>
  <c r="Y43" i="5"/>
  <c r="O44" i="5"/>
  <c r="P44" i="5"/>
  <c r="Q44" i="5"/>
  <c r="R44" i="5"/>
  <c r="S44" i="5"/>
  <c r="T44" i="5"/>
  <c r="U44" i="5"/>
  <c r="V44" i="5"/>
  <c r="W44" i="5"/>
  <c r="X44" i="5"/>
  <c r="Y44" i="5"/>
  <c r="O45" i="5"/>
  <c r="P45" i="5"/>
  <c r="Q45" i="5"/>
  <c r="R45" i="5"/>
  <c r="S45" i="5"/>
  <c r="T45" i="5"/>
  <c r="U45" i="5"/>
  <c r="V45" i="5"/>
  <c r="W45" i="5"/>
  <c r="X45" i="5"/>
  <c r="Y45" i="5"/>
  <c r="N44" i="5"/>
  <c r="N45" i="5"/>
  <c r="N43" i="5"/>
  <c r="C43" i="5"/>
  <c r="D43" i="5"/>
  <c r="E43" i="5"/>
  <c r="F43" i="5"/>
  <c r="G43" i="5"/>
  <c r="H43" i="5"/>
  <c r="I43" i="5"/>
  <c r="J43" i="5"/>
  <c r="K43" i="5"/>
  <c r="L43" i="5"/>
  <c r="M43" i="5"/>
  <c r="C44" i="5"/>
  <c r="D44" i="5"/>
  <c r="E44" i="5"/>
  <c r="F44" i="5"/>
  <c r="G44" i="5"/>
  <c r="H44" i="5"/>
  <c r="I44" i="5"/>
  <c r="J44" i="5"/>
  <c r="K44" i="5"/>
  <c r="L44" i="5"/>
  <c r="M44" i="5"/>
  <c r="C45" i="5"/>
  <c r="D45" i="5"/>
  <c r="E45" i="5"/>
  <c r="F45" i="5"/>
  <c r="G45" i="5"/>
  <c r="H45" i="5"/>
  <c r="I45" i="5"/>
  <c r="J45" i="5"/>
  <c r="K45" i="5"/>
  <c r="L45" i="5"/>
  <c r="M45" i="5"/>
  <c r="B44" i="5"/>
  <c r="B45" i="5"/>
  <c r="B43" i="5"/>
  <c r="AA42" i="5"/>
  <c r="AB42" i="5"/>
  <c r="AC42" i="5"/>
  <c r="AD42" i="5"/>
  <c r="AE42" i="5"/>
  <c r="AF42" i="5"/>
  <c r="AG42" i="5"/>
  <c r="AH42" i="5"/>
  <c r="AI42" i="5"/>
  <c r="AJ42" i="5"/>
  <c r="AK42" i="5"/>
  <c r="Z42" i="5"/>
  <c r="Y42" i="5"/>
  <c r="O42" i="5"/>
  <c r="P42" i="5"/>
  <c r="Q42" i="5"/>
  <c r="R42" i="5"/>
  <c r="S42" i="5"/>
  <c r="T42" i="5"/>
  <c r="U42" i="5"/>
  <c r="V42" i="5"/>
  <c r="W42" i="5"/>
  <c r="X42" i="5"/>
  <c r="N42" i="5"/>
  <c r="M42" i="5"/>
  <c r="C42" i="5"/>
  <c r="D42" i="5"/>
  <c r="E42" i="5"/>
  <c r="F42" i="5"/>
  <c r="G42" i="5"/>
  <c r="H42" i="5"/>
  <c r="I42" i="5"/>
  <c r="J42" i="5"/>
  <c r="K42" i="5"/>
  <c r="L42" i="5"/>
  <c r="B42" i="5"/>
  <c r="A44" i="5"/>
  <c r="A45" i="5"/>
  <c r="A43" i="5"/>
  <c r="C27" i="4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A29" i="4"/>
  <c r="A30" i="4"/>
  <c r="A28" i="4"/>
  <c r="A23" i="4"/>
  <c r="A24" i="4"/>
  <c r="A22" i="4"/>
  <c r="A12" i="4"/>
  <c r="A13" i="4"/>
  <c r="A11" i="4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C16" i="4"/>
  <c r="D16" i="4" s="1"/>
  <c r="E16" i="4" s="1"/>
  <c r="F16" i="4" s="1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D17" i="4"/>
  <c r="E17" i="4"/>
  <c r="F17" i="4"/>
  <c r="G17" i="4"/>
  <c r="H17" i="4"/>
  <c r="I17" i="4"/>
  <c r="J17" i="4"/>
  <c r="K17" i="4"/>
  <c r="L17" i="4"/>
  <c r="M17" i="4"/>
  <c r="N17" i="4"/>
  <c r="C17" i="4"/>
  <c r="O13" i="4"/>
  <c r="F24" i="4" s="1"/>
  <c r="O12" i="4"/>
  <c r="O29" i="4" s="1"/>
  <c r="O11" i="4"/>
  <c r="C10" i="4"/>
  <c r="D10" i="4" s="1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N14" i="4"/>
  <c r="M14" i="4"/>
  <c r="L14" i="4"/>
  <c r="K14" i="4"/>
  <c r="J14" i="4"/>
  <c r="I14" i="4"/>
  <c r="H14" i="4"/>
  <c r="G14" i="4"/>
  <c r="F14" i="4"/>
  <c r="E14" i="4"/>
  <c r="D14" i="4"/>
  <c r="C14" i="4"/>
  <c r="D8" i="4"/>
  <c r="E8" i="4"/>
  <c r="F8" i="4"/>
  <c r="G8" i="4"/>
  <c r="H8" i="4"/>
  <c r="I8" i="4"/>
  <c r="J8" i="4"/>
  <c r="K8" i="4"/>
  <c r="L8" i="4"/>
  <c r="M8" i="4"/>
  <c r="N8" i="4"/>
  <c r="C8" i="4"/>
  <c r="C4" i="4"/>
  <c r="I24" i="4" l="1"/>
  <c r="M23" i="4"/>
  <c r="M29" i="4" s="1"/>
  <c r="E23" i="4"/>
  <c r="E29" i="4" s="1"/>
  <c r="E24" i="4"/>
  <c r="O14" i="4"/>
  <c r="M24" i="4"/>
  <c r="I23" i="4"/>
  <c r="I29" i="4" s="1"/>
  <c r="N22" i="4"/>
  <c r="J22" i="4"/>
  <c r="F22" i="4"/>
  <c r="M22" i="4"/>
  <c r="I22" i="4"/>
  <c r="E22" i="4"/>
  <c r="L24" i="4"/>
  <c r="H24" i="4"/>
  <c r="D24" i="4"/>
  <c r="L23" i="4"/>
  <c r="L29" i="4" s="1"/>
  <c r="H23" i="4"/>
  <c r="H29" i="4" s="1"/>
  <c r="D23" i="4"/>
  <c r="D29" i="4" s="1"/>
  <c r="O28" i="4"/>
  <c r="L22" i="4"/>
  <c r="H22" i="4"/>
  <c r="D22" i="4"/>
  <c r="K24" i="4"/>
  <c r="G24" i="4"/>
  <c r="C24" i="4"/>
  <c r="K23" i="4"/>
  <c r="K29" i="4" s="1"/>
  <c r="G23" i="4"/>
  <c r="G29" i="4" s="1"/>
  <c r="C23" i="4"/>
  <c r="C29" i="4" s="1"/>
  <c r="O30" i="4"/>
  <c r="F30" i="4" s="1"/>
  <c r="C22" i="4"/>
  <c r="K22" i="4"/>
  <c r="G22" i="4"/>
  <c r="N24" i="4"/>
  <c r="J24" i="4"/>
  <c r="N23" i="4"/>
  <c r="N29" i="4" s="1"/>
  <c r="J23" i="4"/>
  <c r="J29" i="4" s="1"/>
  <c r="F23" i="4"/>
  <c r="F29" i="4" s="1"/>
  <c r="G16" i="4"/>
  <c r="K30" i="4" l="1"/>
  <c r="J30" i="4"/>
  <c r="L30" i="4"/>
  <c r="O31" i="4"/>
  <c r="N30" i="4"/>
  <c r="I30" i="4"/>
  <c r="M30" i="4"/>
  <c r="K25" i="4"/>
  <c r="K28" i="4"/>
  <c r="C30" i="4"/>
  <c r="H28" i="4"/>
  <c r="H25" i="4"/>
  <c r="D30" i="4"/>
  <c r="I28" i="4"/>
  <c r="I31" i="4" s="1"/>
  <c r="I25" i="4"/>
  <c r="N28" i="4"/>
  <c r="N25" i="4"/>
  <c r="E30" i="4"/>
  <c r="D28" i="4"/>
  <c r="D25" i="4"/>
  <c r="E28" i="4"/>
  <c r="E25" i="4"/>
  <c r="C25" i="4"/>
  <c r="C28" i="4"/>
  <c r="G30" i="4"/>
  <c r="L28" i="4"/>
  <c r="L25" i="4"/>
  <c r="H30" i="4"/>
  <c r="M28" i="4"/>
  <c r="M25" i="4"/>
  <c r="F28" i="4"/>
  <c r="F31" i="4" s="1"/>
  <c r="F25" i="4"/>
  <c r="G25" i="4"/>
  <c r="G28" i="4"/>
  <c r="J28" i="4"/>
  <c r="J25" i="4"/>
  <c r="H16" i="4"/>
  <c r="J31" i="4" l="1"/>
  <c r="K31" i="4"/>
  <c r="L31" i="4"/>
  <c r="M31" i="4"/>
  <c r="C31" i="4"/>
  <c r="E31" i="4"/>
  <c r="H31" i="4"/>
  <c r="N31" i="4"/>
  <c r="D31" i="4"/>
  <c r="G31" i="4"/>
  <c r="I16" i="4"/>
  <c r="J16" i="4" l="1"/>
  <c r="K16" i="4" l="1"/>
  <c r="L16" i="4" l="1"/>
  <c r="M16" i="4" l="1"/>
  <c r="N16" i="4" l="1"/>
  <c r="D4" i="4" l="1"/>
  <c r="E4" i="4" s="1"/>
  <c r="F4" i="4" s="1"/>
  <c r="G4" i="4" s="1"/>
  <c r="H4" i="4" s="1"/>
  <c r="I4" i="4" s="1"/>
  <c r="J4" i="4" s="1"/>
  <c r="K4" i="4" s="1"/>
  <c r="L4" i="4" s="1"/>
  <c r="M4" i="4" s="1"/>
  <c r="N4" i="4" s="1"/>
  <c r="O5" i="4"/>
  <c r="O17" i="4" s="1"/>
  <c r="O6" i="4"/>
  <c r="O7" i="4"/>
  <c r="A17" i="4"/>
  <c r="A18" i="4"/>
  <c r="A19" i="4"/>
  <c r="O19" i="4" l="1"/>
  <c r="O18" i="4"/>
  <c r="O8" i="4"/>
</calcChain>
</file>

<file path=xl/sharedStrings.xml><?xml version="1.0" encoding="utf-8"?>
<sst xmlns="http://schemas.openxmlformats.org/spreadsheetml/2006/main" count="26" uniqueCount="23">
  <si>
    <t>[Company Name]</t>
  </si>
  <si>
    <t>Instruction</t>
  </si>
  <si>
    <t>1. Enter the data only in the white cells because the colored cells are computed automatically.</t>
  </si>
  <si>
    <t>Forecast Start Date</t>
  </si>
  <si>
    <t>Actual Sales Year 2</t>
  </si>
  <si>
    <t>Actual Sales Year 1</t>
  </si>
  <si>
    <t>Sales Forecast</t>
  </si>
  <si>
    <t>Total Sales</t>
  </si>
  <si>
    <t>Annual Growth</t>
  </si>
  <si>
    <t>Sales Growth</t>
  </si>
  <si>
    <t>Sales Growth (Y1 to Y2)</t>
  </si>
  <si>
    <t>Category A</t>
  </si>
  <si>
    <t>Category B</t>
  </si>
  <si>
    <t>Category C</t>
  </si>
  <si>
    <t>Total</t>
  </si>
  <si>
    <t>Total Monthly Distribution</t>
  </si>
  <si>
    <t>Total Monthly Sales Forecast Year 3</t>
  </si>
  <si>
    <t>Total Monthly Sales Year 1</t>
  </si>
  <si>
    <t>Total Monthly Sales Year 2</t>
  </si>
  <si>
    <t xml:space="preserve">Seasonal Sales Distribution </t>
  </si>
  <si>
    <t>Annual Growth A</t>
  </si>
  <si>
    <t>Annual Growth B</t>
  </si>
  <si>
    <t>Annual Growth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</si>
</sst>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409]mmmm\ d\,\ yyyy;@"/>
    <numFmt numFmtId="166" formatCode="[$-409]mmm\-yy;@"/>
    <numFmt numFmtId="167" formatCode="[$-409]mmm;@"/>
    <numFmt numFmtId="168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color theme="3"/>
      <name val="Arial"/>
      <family val="2"/>
    </font>
    <font>
      <sz val="16"/>
      <color theme="1"/>
      <name val="Arial"/>
      <family val="2"/>
    </font>
    <font>
      <sz val="11"/>
      <color theme="3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C4574"/>
        <bgColor indexed="64"/>
      </patternFill>
    </fill>
    <fill>
      <patternFill patternType="solid">
        <fgColor rgb="FFD3DD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5" fillId="0" borderId="0" xfId="0" applyFont="1" applyFill="1" applyAlignment="1" applyProtection="1">
      <alignment horizontal="right" vertical="center" indent="1"/>
      <protection locked="0"/>
    </xf>
    <xf numFmtId="0" fontId="6" fillId="0" borderId="0" xfId="0" applyFont="1"/>
    <xf numFmtId="0" fontId="7" fillId="2" borderId="0" xfId="0" applyFont="1" applyFill="1" applyAlignment="1" applyProtection="1">
      <alignment vertical="center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" applyFont="1"/>
    <xf numFmtId="0" fontId="13" fillId="6" borderId="0" xfId="2" applyFont="1" applyFill="1" applyBorder="1"/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9" fontId="10" fillId="3" borderId="6" xfId="2" applyNumberFormat="1" applyFont="1" applyFill="1" applyBorder="1" applyAlignment="1">
      <alignment horizontal="center" vertical="center"/>
    </xf>
    <xf numFmtId="1" fontId="10" fillId="0" borderId="0" xfId="2" applyNumberFormat="1" applyFont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9" fontId="10" fillId="0" borderId="0" xfId="2" applyNumberFormat="1" applyFont="1" applyFill="1" applyBorder="1" applyAlignment="1">
      <alignment horizontal="center" vertical="center"/>
    </xf>
    <xf numFmtId="0" fontId="10" fillId="0" borderId="15" xfId="2" applyFont="1" applyBorder="1" applyAlignment="1" applyProtection="1">
      <alignment vertical="center"/>
      <protection locked="0"/>
    </xf>
    <xf numFmtId="0" fontId="10" fillId="0" borderId="14" xfId="2" applyFont="1" applyBorder="1" applyAlignment="1" applyProtection="1">
      <alignment vertical="center"/>
      <protection locked="0"/>
    </xf>
    <xf numFmtId="0" fontId="10" fillId="0" borderId="16" xfId="2" applyFont="1" applyBorder="1" applyAlignment="1" applyProtection="1">
      <alignment vertical="center"/>
      <protection locked="0"/>
    </xf>
    <xf numFmtId="0" fontId="10" fillId="0" borderId="0" xfId="2" applyFont="1" applyFill="1" applyAlignment="1">
      <alignment vertical="center"/>
    </xf>
    <xf numFmtId="1" fontId="10" fillId="0" borderId="0" xfId="2" applyNumberFormat="1" applyFont="1" applyFill="1" applyAlignment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4" fillId="2" borderId="1" xfId="2" applyFont="1" applyFill="1" applyBorder="1" applyAlignment="1">
      <alignment vertical="center"/>
    </xf>
    <xf numFmtId="166" fontId="14" fillId="2" borderId="1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168" fontId="10" fillId="6" borderId="3" xfId="1" applyNumberFormat="1" applyFont="1" applyFill="1" applyBorder="1" applyAlignment="1" applyProtection="1">
      <alignment horizontal="center" vertical="center"/>
      <protection locked="0"/>
    </xf>
    <xf numFmtId="168" fontId="10" fillId="6" borderId="4" xfId="1" applyNumberFormat="1" applyFont="1" applyFill="1" applyBorder="1" applyAlignment="1" applyProtection="1">
      <alignment horizontal="center" vertical="center"/>
      <protection locked="0"/>
    </xf>
    <xf numFmtId="168" fontId="10" fillId="6" borderId="5" xfId="1" applyNumberFormat="1" applyFont="1" applyFill="1" applyBorder="1" applyAlignment="1" applyProtection="1">
      <alignment horizontal="center" vertical="center"/>
      <protection locked="0"/>
    </xf>
    <xf numFmtId="168" fontId="10" fillId="6" borderId="7" xfId="1" applyNumberFormat="1" applyFont="1" applyFill="1" applyBorder="1" applyAlignment="1" applyProtection="1">
      <alignment horizontal="center" vertical="center"/>
      <protection locked="0"/>
    </xf>
    <xf numFmtId="168" fontId="10" fillId="6" borderId="8" xfId="1" applyNumberFormat="1" applyFont="1" applyFill="1" applyBorder="1" applyAlignment="1" applyProtection="1">
      <alignment horizontal="center" vertical="center"/>
      <protection locked="0"/>
    </xf>
    <xf numFmtId="168" fontId="10" fillId="6" borderId="9" xfId="1" applyNumberFormat="1" applyFont="1" applyFill="1" applyBorder="1" applyAlignment="1" applyProtection="1">
      <alignment horizontal="center" vertical="center"/>
      <protection locked="0"/>
    </xf>
    <xf numFmtId="0" fontId="10" fillId="3" borderId="10" xfId="2" applyFont="1" applyFill="1" applyBorder="1" applyAlignment="1">
      <alignment vertical="center"/>
    </xf>
    <xf numFmtId="0" fontId="11" fillId="3" borderId="11" xfId="2" applyFont="1" applyFill="1" applyBorder="1" applyAlignment="1">
      <alignment vertical="center"/>
    </xf>
    <xf numFmtId="9" fontId="10" fillId="0" borderId="19" xfId="2" applyNumberFormat="1" applyFont="1" applyFill="1" applyBorder="1" applyAlignment="1">
      <alignment horizontal="center" vertical="center"/>
    </xf>
    <xf numFmtId="9" fontId="10" fillId="0" borderId="11" xfId="2" applyNumberFormat="1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vertical="center"/>
    </xf>
    <xf numFmtId="168" fontId="11" fillId="3" borderId="18" xfId="1" applyNumberFormat="1" applyFont="1" applyFill="1" applyBorder="1" applyAlignment="1" applyProtection="1">
      <alignment horizontal="center" vertical="center"/>
      <protection locked="0"/>
    </xf>
    <xf numFmtId="168" fontId="11" fillId="3" borderId="8" xfId="1" applyNumberFormat="1" applyFont="1" applyFill="1" applyBorder="1" applyAlignment="1" applyProtection="1">
      <alignment horizontal="center" vertical="center"/>
      <protection locked="0"/>
    </xf>
    <xf numFmtId="168" fontId="11" fillId="3" borderId="9" xfId="1" applyNumberFormat="1" applyFont="1" applyFill="1" applyBorder="1" applyAlignment="1" applyProtection="1">
      <alignment horizontal="center" vertical="center"/>
      <protection locked="0"/>
    </xf>
    <xf numFmtId="168" fontId="11" fillId="3" borderId="6" xfId="1" applyNumberFormat="1" applyFont="1" applyFill="1" applyBorder="1" applyAlignment="1">
      <alignment horizontal="center" vertical="center"/>
    </xf>
    <xf numFmtId="168" fontId="11" fillId="3" borderId="2" xfId="1" applyNumberFormat="1" applyFont="1" applyFill="1" applyBorder="1" applyAlignment="1">
      <alignment horizontal="center" vertical="center"/>
    </xf>
    <xf numFmtId="9" fontId="11" fillId="3" borderId="7" xfId="2" applyNumberFormat="1" applyFont="1" applyFill="1" applyBorder="1" applyAlignment="1">
      <alignment horizontal="center" vertical="center"/>
    </xf>
    <xf numFmtId="167" fontId="14" fillId="2" borderId="1" xfId="2" applyNumberFormat="1" applyFont="1" applyFill="1" applyBorder="1" applyAlignment="1">
      <alignment horizontal="center" vertical="center"/>
    </xf>
    <xf numFmtId="0" fontId="9" fillId="0" borderId="0" xfId="0" applyFont="1"/>
    <xf numFmtId="9" fontId="9" fillId="0" borderId="0" xfId="0" applyNumberFormat="1" applyFont="1"/>
    <xf numFmtId="0" fontId="9" fillId="0" borderId="0" xfId="0" applyFont="1" applyFill="1" applyBorder="1"/>
    <xf numFmtId="166" fontId="14" fillId="0" borderId="0" xfId="2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167" fontId="14" fillId="0" borderId="0" xfId="2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/>
    <xf numFmtId="0" fontId="15" fillId="0" borderId="0" xfId="0" applyFont="1"/>
    <xf numFmtId="167" fontId="14" fillId="0" borderId="0" xfId="2" applyNumberFormat="1" applyFont="1" applyFill="1" applyBorder="1" applyAlignment="1">
      <alignment horizontal="left" vertical="center"/>
    </xf>
    <xf numFmtId="0" fontId="10" fillId="7" borderId="11" xfId="2" applyFont="1" applyFill="1" applyBorder="1" applyAlignment="1">
      <alignment vertical="center"/>
    </xf>
    <xf numFmtId="0" fontId="10" fillId="7" borderId="10" xfId="2" applyFont="1" applyFill="1" applyBorder="1" applyAlignment="1">
      <alignment vertical="center"/>
    </xf>
    <xf numFmtId="9" fontId="10" fillId="7" borderId="7" xfId="2" applyNumberFormat="1" applyFont="1" applyFill="1" applyBorder="1" applyAlignment="1">
      <alignment horizontal="center" vertical="center"/>
    </xf>
    <xf numFmtId="0" fontId="10" fillId="7" borderId="15" xfId="2" applyFont="1" applyFill="1" applyBorder="1" applyAlignment="1" applyProtection="1">
      <alignment vertical="center"/>
      <protection locked="0"/>
    </xf>
    <xf numFmtId="168" fontId="10" fillId="7" borderId="17" xfId="1" applyNumberFormat="1" applyFont="1" applyFill="1" applyBorder="1" applyAlignment="1" applyProtection="1">
      <alignment horizontal="center" vertical="center"/>
      <protection locked="0"/>
    </xf>
    <xf numFmtId="168" fontId="10" fillId="7" borderId="4" xfId="1" applyNumberFormat="1" applyFont="1" applyFill="1" applyBorder="1" applyAlignment="1" applyProtection="1">
      <alignment horizontal="center" vertical="center"/>
      <protection locked="0"/>
    </xf>
    <xf numFmtId="168" fontId="10" fillId="7" borderId="5" xfId="1" applyNumberFormat="1" applyFont="1" applyFill="1" applyBorder="1" applyAlignment="1" applyProtection="1">
      <alignment horizontal="center" vertical="center"/>
      <protection locked="0"/>
    </xf>
    <xf numFmtId="168" fontId="10" fillId="7" borderId="18" xfId="1" applyNumberFormat="1" applyFont="1" applyFill="1" applyBorder="1" applyAlignment="1" applyProtection="1">
      <alignment horizontal="center" vertical="center"/>
      <protection locked="0"/>
    </xf>
    <xf numFmtId="168" fontId="10" fillId="7" borderId="8" xfId="1" applyNumberFormat="1" applyFont="1" applyFill="1" applyBorder="1" applyAlignment="1" applyProtection="1">
      <alignment horizontal="center" vertical="center"/>
      <protection locked="0"/>
    </xf>
    <xf numFmtId="168" fontId="10" fillId="7" borderId="9" xfId="1" applyNumberFormat="1" applyFont="1" applyFill="1" applyBorder="1" applyAlignment="1" applyProtection="1">
      <alignment horizontal="center" vertical="center"/>
      <protection locked="0"/>
    </xf>
    <xf numFmtId="0" fontId="10" fillId="7" borderId="14" xfId="2" applyFont="1" applyFill="1" applyBorder="1" applyAlignment="1" applyProtection="1">
      <alignment vertical="center"/>
      <protection locked="0"/>
    </xf>
    <xf numFmtId="0" fontId="10" fillId="7" borderId="16" xfId="2" applyFont="1" applyFill="1" applyBorder="1" applyAlignment="1" applyProtection="1">
      <alignment vertical="center"/>
      <protection locked="0"/>
    </xf>
    <xf numFmtId="165" fontId="5" fillId="0" borderId="11" xfId="0" applyNumberFormat="1" applyFont="1" applyFill="1" applyBorder="1" applyAlignment="1" applyProtection="1">
      <alignment horizontal="center" vertical="center"/>
      <protection locked="0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Chart!$A$43</c:f>
              <c:strCache>
                <c:ptCount val="1"/>
                <c:pt idx="0">
                  <c:v>Category A</c:v>
                </c:pt>
              </c:strCache>
            </c:strRef>
          </c:tx>
          <c:marker>
            <c:symbol val="none"/>
          </c:marker>
          <c:cat>
            <c:numRef>
              <c:f>Chart!$B$42:$AK$42</c:f>
              <c:numCache>
                <c:formatCode>[$-409]mmm\-yy;@</c:formatCode>
                <c:ptCount val="36"/>
                <c:pt idx="0">
                  <c:v>41655</c:v>
                </c:pt>
                <c:pt idx="1">
                  <c:v>41686</c:v>
                </c:pt>
                <c:pt idx="2">
                  <c:v>41714</c:v>
                </c:pt>
                <c:pt idx="3">
                  <c:v>41745</c:v>
                </c:pt>
                <c:pt idx="4">
                  <c:v>41775</c:v>
                </c:pt>
                <c:pt idx="5">
                  <c:v>41806</c:v>
                </c:pt>
                <c:pt idx="6">
                  <c:v>41836</c:v>
                </c:pt>
                <c:pt idx="7">
                  <c:v>41867</c:v>
                </c:pt>
                <c:pt idx="8">
                  <c:v>41898</c:v>
                </c:pt>
                <c:pt idx="9">
                  <c:v>41928</c:v>
                </c:pt>
                <c:pt idx="10">
                  <c:v>41959</c:v>
                </c:pt>
                <c:pt idx="11">
                  <c:v>41989</c:v>
                </c:pt>
                <c:pt idx="12">
                  <c:v>42020</c:v>
                </c:pt>
                <c:pt idx="13">
                  <c:v>42051</c:v>
                </c:pt>
                <c:pt idx="14">
                  <c:v>42079</c:v>
                </c:pt>
                <c:pt idx="15">
                  <c:v>42110</c:v>
                </c:pt>
                <c:pt idx="16">
                  <c:v>42140</c:v>
                </c:pt>
                <c:pt idx="17">
                  <c:v>42171</c:v>
                </c:pt>
                <c:pt idx="18">
                  <c:v>42201</c:v>
                </c:pt>
                <c:pt idx="19">
                  <c:v>42232</c:v>
                </c:pt>
                <c:pt idx="20">
                  <c:v>42263</c:v>
                </c:pt>
                <c:pt idx="21">
                  <c:v>42293</c:v>
                </c:pt>
                <c:pt idx="22">
                  <c:v>42324</c:v>
                </c:pt>
                <c:pt idx="23">
                  <c:v>42354</c:v>
                </c:pt>
                <c:pt idx="24">
                  <c:v>42385</c:v>
                </c:pt>
                <c:pt idx="25">
                  <c:v>42416</c:v>
                </c:pt>
                <c:pt idx="26">
                  <c:v>42445</c:v>
                </c:pt>
                <c:pt idx="27">
                  <c:v>42476</c:v>
                </c:pt>
                <c:pt idx="28">
                  <c:v>42506</c:v>
                </c:pt>
                <c:pt idx="29">
                  <c:v>42537</c:v>
                </c:pt>
                <c:pt idx="30">
                  <c:v>42567</c:v>
                </c:pt>
                <c:pt idx="31">
                  <c:v>42598</c:v>
                </c:pt>
                <c:pt idx="32">
                  <c:v>42629</c:v>
                </c:pt>
                <c:pt idx="33">
                  <c:v>42659</c:v>
                </c:pt>
                <c:pt idx="34">
                  <c:v>42690</c:v>
                </c:pt>
                <c:pt idx="35">
                  <c:v>42720</c:v>
                </c:pt>
              </c:numCache>
            </c:numRef>
          </c:cat>
          <c:val>
            <c:numRef>
              <c:f>Chart!$B$43:$AK$43</c:f>
              <c:numCache>
                <c:formatCode>General</c:formatCode>
                <c:ptCount val="36"/>
                <c:pt idx="0">
                  <c:v>500</c:v>
                </c:pt>
                <c:pt idx="1">
                  <c:v>525</c:v>
                </c:pt>
                <c:pt idx="2">
                  <c:v>550</c:v>
                </c:pt>
                <c:pt idx="3">
                  <c:v>575</c:v>
                </c:pt>
                <c:pt idx="4">
                  <c:v>550</c:v>
                </c:pt>
                <c:pt idx="5">
                  <c:v>525</c:v>
                </c:pt>
                <c:pt idx="6">
                  <c:v>525</c:v>
                </c:pt>
                <c:pt idx="7">
                  <c:v>550</c:v>
                </c:pt>
                <c:pt idx="8">
                  <c:v>575</c:v>
                </c:pt>
                <c:pt idx="9">
                  <c:v>600</c:v>
                </c:pt>
                <c:pt idx="10">
                  <c:v>650</c:v>
                </c:pt>
                <c:pt idx="11">
                  <c:v>650</c:v>
                </c:pt>
                <c:pt idx="12">
                  <c:v>625</c:v>
                </c:pt>
                <c:pt idx="13">
                  <c:v>600</c:v>
                </c:pt>
                <c:pt idx="14">
                  <c:v>575</c:v>
                </c:pt>
                <c:pt idx="15">
                  <c:v>550</c:v>
                </c:pt>
                <c:pt idx="16">
                  <c:v>575</c:v>
                </c:pt>
                <c:pt idx="17">
                  <c:v>600</c:v>
                </c:pt>
                <c:pt idx="18">
                  <c:v>600</c:v>
                </c:pt>
                <c:pt idx="19">
                  <c:v>625</c:v>
                </c:pt>
                <c:pt idx="20">
                  <c:v>650</c:v>
                </c:pt>
                <c:pt idx="21">
                  <c:v>675</c:v>
                </c:pt>
                <c:pt idx="22">
                  <c:v>700</c:v>
                </c:pt>
                <c:pt idx="23">
                  <c:v>725</c:v>
                </c:pt>
                <c:pt idx="24">
                  <c:v>650</c:v>
                </c:pt>
                <c:pt idx="25">
                  <c:v>624</c:v>
                </c:pt>
                <c:pt idx="26">
                  <c:v>598</c:v>
                </c:pt>
                <c:pt idx="27">
                  <c:v>572</c:v>
                </c:pt>
                <c:pt idx="28">
                  <c:v>598</c:v>
                </c:pt>
                <c:pt idx="29">
                  <c:v>624</c:v>
                </c:pt>
                <c:pt idx="30">
                  <c:v>624</c:v>
                </c:pt>
                <c:pt idx="31">
                  <c:v>650</c:v>
                </c:pt>
                <c:pt idx="32">
                  <c:v>676</c:v>
                </c:pt>
                <c:pt idx="33">
                  <c:v>702</c:v>
                </c:pt>
                <c:pt idx="34">
                  <c:v>728</c:v>
                </c:pt>
                <c:pt idx="35">
                  <c:v>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Chart!$A$44</c:f>
              <c:strCache>
                <c:ptCount val="1"/>
                <c:pt idx="0">
                  <c:v>Category B</c:v>
                </c:pt>
              </c:strCache>
            </c:strRef>
          </c:tx>
          <c:marker>
            <c:symbol val="none"/>
          </c:marker>
          <c:cat>
            <c:numRef>
              <c:f>Chart!$B$42:$AK$42</c:f>
              <c:numCache>
                <c:formatCode>[$-409]mmm\-yy;@</c:formatCode>
                <c:ptCount val="36"/>
                <c:pt idx="0">
                  <c:v>41655</c:v>
                </c:pt>
                <c:pt idx="1">
                  <c:v>41686</c:v>
                </c:pt>
                <c:pt idx="2">
                  <c:v>41714</c:v>
                </c:pt>
                <c:pt idx="3">
                  <c:v>41745</c:v>
                </c:pt>
                <c:pt idx="4">
                  <c:v>41775</c:v>
                </c:pt>
                <c:pt idx="5">
                  <c:v>41806</c:v>
                </c:pt>
                <c:pt idx="6">
                  <c:v>41836</c:v>
                </c:pt>
                <c:pt idx="7">
                  <c:v>41867</c:v>
                </c:pt>
                <c:pt idx="8">
                  <c:v>41898</c:v>
                </c:pt>
                <c:pt idx="9">
                  <c:v>41928</c:v>
                </c:pt>
                <c:pt idx="10">
                  <c:v>41959</c:v>
                </c:pt>
                <c:pt idx="11">
                  <c:v>41989</c:v>
                </c:pt>
                <c:pt idx="12">
                  <c:v>42020</c:v>
                </c:pt>
                <c:pt idx="13">
                  <c:v>42051</c:v>
                </c:pt>
                <c:pt idx="14">
                  <c:v>42079</c:v>
                </c:pt>
                <c:pt idx="15">
                  <c:v>42110</c:v>
                </c:pt>
                <c:pt idx="16">
                  <c:v>42140</c:v>
                </c:pt>
                <c:pt idx="17">
                  <c:v>42171</c:v>
                </c:pt>
                <c:pt idx="18">
                  <c:v>42201</c:v>
                </c:pt>
                <c:pt idx="19">
                  <c:v>42232</c:v>
                </c:pt>
                <c:pt idx="20">
                  <c:v>42263</c:v>
                </c:pt>
                <c:pt idx="21">
                  <c:v>42293</c:v>
                </c:pt>
                <c:pt idx="22">
                  <c:v>42324</c:v>
                </c:pt>
                <c:pt idx="23">
                  <c:v>42354</c:v>
                </c:pt>
                <c:pt idx="24">
                  <c:v>42385</c:v>
                </c:pt>
                <c:pt idx="25">
                  <c:v>42416</c:v>
                </c:pt>
                <c:pt idx="26">
                  <c:v>42445</c:v>
                </c:pt>
                <c:pt idx="27">
                  <c:v>42476</c:v>
                </c:pt>
                <c:pt idx="28">
                  <c:v>42506</c:v>
                </c:pt>
                <c:pt idx="29">
                  <c:v>42537</c:v>
                </c:pt>
                <c:pt idx="30">
                  <c:v>42567</c:v>
                </c:pt>
                <c:pt idx="31">
                  <c:v>42598</c:v>
                </c:pt>
                <c:pt idx="32">
                  <c:v>42629</c:v>
                </c:pt>
                <c:pt idx="33">
                  <c:v>42659</c:v>
                </c:pt>
                <c:pt idx="34">
                  <c:v>42690</c:v>
                </c:pt>
                <c:pt idx="35">
                  <c:v>42720</c:v>
                </c:pt>
              </c:numCache>
            </c:numRef>
          </c:cat>
          <c:val>
            <c:numRef>
              <c:f>Chart!$B$44:$AK$44</c:f>
              <c:numCache>
                <c:formatCode>General</c:formatCode>
                <c:ptCount val="36"/>
                <c:pt idx="0">
                  <c:v>1500</c:v>
                </c:pt>
                <c:pt idx="1">
                  <c:v>1000</c:v>
                </c:pt>
                <c:pt idx="2">
                  <c:v>1000</c:v>
                </c:pt>
                <c:pt idx="3">
                  <c:v>1250</c:v>
                </c:pt>
                <c:pt idx="4">
                  <c:v>1250</c:v>
                </c:pt>
                <c:pt idx="5">
                  <c:v>1500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2500</c:v>
                </c:pt>
                <c:pt idx="10">
                  <c:v>3000</c:v>
                </c:pt>
                <c:pt idx="11">
                  <c:v>3000</c:v>
                </c:pt>
                <c:pt idx="12">
                  <c:v>2000</c:v>
                </c:pt>
                <c:pt idx="13">
                  <c:v>1500</c:v>
                </c:pt>
                <c:pt idx="14">
                  <c:v>1500</c:v>
                </c:pt>
                <c:pt idx="15">
                  <c:v>1750</c:v>
                </c:pt>
                <c:pt idx="16">
                  <c:v>1750</c:v>
                </c:pt>
                <c:pt idx="17">
                  <c:v>2000</c:v>
                </c:pt>
                <c:pt idx="18">
                  <c:v>2000</c:v>
                </c:pt>
                <c:pt idx="19">
                  <c:v>2250</c:v>
                </c:pt>
                <c:pt idx="20">
                  <c:v>2500</c:v>
                </c:pt>
                <c:pt idx="21">
                  <c:v>3000</c:v>
                </c:pt>
                <c:pt idx="22">
                  <c:v>3500</c:v>
                </c:pt>
                <c:pt idx="23">
                  <c:v>3500</c:v>
                </c:pt>
                <c:pt idx="24">
                  <c:v>2060</c:v>
                </c:pt>
                <c:pt idx="25">
                  <c:v>1545</c:v>
                </c:pt>
                <c:pt idx="26">
                  <c:v>1545</c:v>
                </c:pt>
                <c:pt idx="27">
                  <c:v>1802.5</c:v>
                </c:pt>
                <c:pt idx="28">
                  <c:v>1802.5</c:v>
                </c:pt>
                <c:pt idx="29">
                  <c:v>2060</c:v>
                </c:pt>
                <c:pt idx="30">
                  <c:v>2060</c:v>
                </c:pt>
                <c:pt idx="31">
                  <c:v>2317.5</c:v>
                </c:pt>
                <c:pt idx="32">
                  <c:v>2575</c:v>
                </c:pt>
                <c:pt idx="33">
                  <c:v>3090</c:v>
                </c:pt>
                <c:pt idx="34">
                  <c:v>3605</c:v>
                </c:pt>
                <c:pt idx="35">
                  <c:v>3605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Chart!$A$45</c:f>
              <c:strCache>
                <c:ptCount val="1"/>
                <c:pt idx="0">
                  <c:v>Category C</c:v>
                </c:pt>
              </c:strCache>
            </c:strRef>
          </c:tx>
          <c:marker>
            <c:symbol val="none"/>
          </c:marker>
          <c:cat>
            <c:numRef>
              <c:f>Chart!$B$42:$AK$42</c:f>
              <c:numCache>
                <c:formatCode>[$-409]mmm\-yy;@</c:formatCode>
                <c:ptCount val="36"/>
                <c:pt idx="0">
                  <c:v>41655</c:v>
                </c:pt>
                <c:pt idx="1">
                  <c:v>41686</c:v>
                </c:pt>
                <c:pt idx="2">
                  <c:v>41714</c:v>
                </c:pt>
                <c:pt idx="3">
                  <c:v>41745</c:v>
                </c:pt>
                <c:pt idx="4">
                  <c:v>41775</c:v>
                </c:pt>
                <c:pt idx="5">
                  <c:v>41806</c:v>
                </c:pt>
                <c:pt idx="6">
                  <c:v>41836</c:v>
                </c:pt>
                <c:pt idx="7">
                  <c:v>41867</c:v>
                </c:pt>
                <c:pt idx="8">
                  <c:v>41898</c:v>
                </c:pt>
                <c:pt idx="9">
                  <c:v>41928</c:v>
                </c:pt>
                <c:pt idx="10">
                  <c:v>41959</c:v>
                </c:pt>
                <c:pt idx="11">
                  <c:v>41989</c:v>
                </c:pt>
                <c:pt idx="12">
                  <c:v>42020</c:v>
                </c:pt>
                <c:pt idx="13">
                  <c:v>42051</c:v>
                </c:pt>
                <c:pt idx="14">
                  <c:v>42079</c:v>
                </c:pt>
                <c:pt idx="15">
                  <c:v>42110</c:v>
                </c:pt>
                <c:pt idx="16">
                  <c:v>42140</c:v>
                </c:pt>
                <c:pt idx="17">
                  <c:v>42171</c:v>
                </c:pt>
                <c:pt idx="18">
                  <c:v>42201</c:v>
                </c:pt>
                <c:pt idx="19">
                  <c:v>42232</c:v>
                </c:pt>
                <c:pt idx="20">
                  <c:v>42263</c:v>
                </c:pt>
                <c:pt idx="21">
                  <c:v>42293</c:v>
                </c:pt>
                <c:pt idx="22">
                  <c:v>42324</c:v>
                </c:pt>
                <c:pt idx="23">
                  <c:v>42354</c:v>
                </c:pt>
                <c:pt idx="24">
                  <c:v>42385</c:v>
                </c:pt>
                <c:pt idx="25">
                  <c:v>42416</c:v>
                </c:pt>
                <c:pt idx="26">
                  <c:v>42445</c:v>
                </c:pt>
                <c:pt idx="27">
                  <c:v>42476</c:v>
                </c:pt>
                <c:pt idx="28">
                  <c:v>42506</c:v>
                </c:pt>
                <c:pt idx="29">
                  <c:v>42537</c:v>
                </c:pt>
                <c:pt idx="30">
                  <c:v>42567</c:v>
                </c:pt>
                <c:pt idx="31">
                  <c:v>42598</c:v>
                </c:pt>
                <c:pt idx="32">
                  <c:v>42629</c:v>
                </c:pt>
                <c:pt idx="33">
                  <c:v>42659</c:v>
                </c:pt>
                <c:pt idx="34">
                  <c:v>42690</c:v>
                </c:pt>
                <c:pt idx="35">
                  <c:v>42720</c:v>
                </c:pt>
              </c:numCache>
            </c:numRef>
          </c:cat>
          <c:val>
            <c:numRef>
              <c:f>Chart!$B$45:$AK$45</c:f>
              <c:numCache>
                <c:formatCode>General</c:formatCode>
                <c:ptCount val="36"/>
                <c:pt idx="0">
                  <c:v>150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400</c:v>
                </c:pt>
                <c:pt idx="7">
                  <c:v>350</c:v>
                </c:pt>
                <c:pt idx="8">
                  <c:v>350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250</c:v>
                </c:pt>
                <c:pt idx="14">
                  <c:v>300</c:v>
                </c:pt>
                <c:pt idx="15">
                  <c:v>350</c:v>
                </c:pt>
                <c:pt idx="16">
                  <c:v>400</c:v>
                </c:pt>
                <c:pt idx="17">
                  <c:v>450</c:v>
                </c:pt>
                <c:pt idx="18">
                  <c:v>500</c:v>
                </c:pt>
                <c:pt idx="19">
                  <c:v>400</c:v>
                </c:pt>
                <c:pt idx="20">
                  <c:v>400</c:v>
                </c:pt>
                <c:pt idx="21">
                  <c:v>350</c:v>
                </c:pt>
                <c:pt idx="22">
                  <c:v>350</c:v>
                </c:pt>
                <c:pt idx="23">
                  <c:v>325</c:v>
                </c:pt>
                <c:pt idx="24">
                  <c:v>315</c:v>
                </c:pt>
                <c:pt idx="25">
                  <c:v>262.5</c:v>
                </c:pt>
                <c:pt idx="26">
                  <c:v>315</c:v>
                </c:pt>
                <c:pt idx="27">
                  <c:v>367.5</c:v>
                </c:pt>
                <c:pt idx="28">
                  <c:v>420</c:v>
                </c:pt>
                <c:pt idx="29">
                  <c:v>472.5</c:v>
                </c:pt>
                <c:pt idx="30">
                  <c:v>525</c:v>
                </c:pt>
                <c:pt idx="31">
                  <c:v>420</c:v>
                </c:pt>
                <c:pt idx="32">
                  <c:v>420</c:v>
                </c:pt>
                <c:pt idx="33">
                  <c:v>367.5</c:v>
                </c:pt>
                <c:pt idx="34">
                  <c:v>367.5</c:v>
                </c:pt>
                <c:pt idx="35">
                  <c:v>341.25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29088"/>
        <c:axId val="202777728"/>
      </c:lineChart>
      <c:dateAx>
        <c:axId val="202329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202777728"/>
        <c:crosses val="autoZero"/>
        <c:auto val="1"/>
        <c:lblOffset val="100"/>
        <c:baseTimeUnit val="months"/>
      </c:dateAx>
      <c:valAx>
        <c:axId val="20277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329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Chart!$A$48</c:f>
              <c:strCache>
                <c:ptCount val="1"/>
                <c:pt idx="0">
                  <c:v>Category A</c:v>
                </c:pt>
              </c:strCache>
            </c:strRef>
          </c:tx>
          <c:marker>
            <c:symbol val="none"/>
          </c:marker>
          <c:cat>
            <c:numRef>
              <c:f>Chart!$B$47:$M$47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Chart!$B$48:$M$48</c:f>
              <c:numCache>
                <c:formatCode>0%</c:formatCode>
                <c:ptCount val="12"/>
                <c:pt idx="0">
                  <c:v>8.3333333333333329E-2</c:v>
                </c:pt>
                <c:pt idx="1">
                  <c:v>0.08</c:v>
                </c:pt>
                <c:pt idx="2">
                  <c:v>7.6666666666666661E-2</c:v>
                </c:pt>
                <c:pt idx="3">
                  <c:v>7.3333333333333334E-2</c:v>
                </c:pt>
                <c:pt idx="4">
                  <c:v>7.6666666666666661E-2</c:v>
                </c:pt>
                <c:pt idx="5">
                  <c:v>0.08</c:v>
                </c:pt>
                <c:pt idx="6">
                  <c:v>0.08</c:v>
                </c:pt>
                <c:pt idx="7">
                  <c:v>8.3333333333333329E-2</c:v>
                </c:pt>
                <c:pt idx="8">
                  <c:v>8.666666666666667E-2</c:v>
                </c:pt>
                <c:pt idx="9">
                  <c:v>0.09</c:v>
                </c:pt>
                <c:pt idx="10">
                  <c:v>9.3333333333333338E-2</c:v>
                </c:pt>
                <c:pt idx="11">
                  <c:v>9.6666666666666665E-2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Chart!$A$49</c:f>
              <c:strCache>
                <c:ptCount val="1"/>
                <c:pt idx="0">
                  <c:v>Category B</c:v>
                </c:pt>
              </c:strCache>
            </c:strRef>
          </c:tx>
          <c:marker>
            <c:symbol val="none"/>
          </c:marker>
          <c:cat>
            <c:numRef>
              <c:f>Chart!$B$47:$M$47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Chart!$B$49:$M$49</c:f>
              <c:numCache>
                <c:formatCode>0%</c:formatCode>
                <c:ptCount val="12"/>
                <c:pt idx="0">
                  <c:v>7.3394495412844041E-2</c:v>
                </c:pt>
                <c:pt idx="1">
                  <c:v>5.5045871559633031E-2</c:v>
                </c:pt>
                <c:pt idx="2">
                  <c:v>5.5045871559633031E-2</c:v>
                </c:pt>
                <c:pt idx="3">
                  <c:v>6.4220183486238536E-2</c:v>
                </c:pt>
                <c:pt idx="4">
                  <c:v>6.4220183486238536E-2</c:v>
                </c:pt>
                <c:pt idx="5">
                  <c:v>7.3394495412844041E-2</c:v>
                </c:pt>
                <c:pt idx="6">
                  <c:v>7.3394495412844041E-2</c:v>
                </c:pt>
                <c:pt idx="7">
                  <c:v>8.2568807339449546E-2</c:v>
                </c:pt>
                <c:pt idx="8">
                  <c:v>9.1743119266055051E-2</c:v>
                </c:pt>
                <c:pt idx="9">
                  <c:v>0.11009174311926606</c:v>
                </c:pt>
                <c:pt idx="10">
                  <c:v>0.12844036697247707</c:v>
                </c:pt>
                <c:pt idx="11">
                  <c:v>0.12844036697247707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Chart!$A$50</c:f>
              <c:strCache>
                <c:ptCount val="1"/>
                <c:pt idx="0">
                  <c:v>Category C</c:v>
                </c:pt>
              </c:strCache>
            </c:strRef>
          </c:tx>
          <c:marker>
            <c:symbol val="none"/>
          </c:marker>
          <c:cat>
            <c:numRef>
              <c:f>Chart!$B$47:$M$47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Chart!$B$50:$M$50</c:f>
              <c:numCache>
                <c:formatCode>0%</c:formatCode>
                <c:ptCount val="12"/>
                <c:pt idx="0">
                  <c:v>6.8571428571428575E-2</c:v>
                </c:pt>
                <c:pt idx="1">
                  <c:v>5.7142857142857141E-2</c:v>
                </c:pt>
                <c:pt idx="2">
                  <c:v>6.8571428571428575E-2</c:v>
                </c:pt>
                <c:pt idx="3">
                  <c:v>0.08</c:v>
                </c:pt>
                <c:pt idx="4">
                  <c:v>9.1428571428571428E-2</c:v>
                </c:pt>
                <c:pt idx="5">
                  <c:v>0.10285714285714286</c:v>
                </c:pt>
                <c:pt idx="6">
                  <c:v>0.11428571428571428</c:v>
                </c:pt>
                <c:pt idx="7">
                  <c:v>9.1428571428571428E-2</c:v>
                </c:pt>
                <c:pt idx="8">
                  <c:v>9.1428571428571428E-2</c:v>
                </c:pt>
                <c:pt idx="9">
                  <c:v>0.08</c:v>
                </c:pt>
                <c:pt idx="10">
                  <c:v>0.08</c:v>
                </c:pt>
                <c:pt idx="11">
                  <c:v>7.4285714285714288E-2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Chart!$A$51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Chart!$B$47:$M$47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Chart!$B$51:$M$51</c:f>
              <c:numCache>
                <c:formatCode>0%</c:formatCode>
                <c:ptCount val="12"/>
                <c:pt idx="0">
                  <c:v>7.5099752439201944E-2</c:v>
                </c:pt>
                <c:pt idx="1">
                  <c:v>6.4062909567496704E-2</c:v>
                </c:pt>
                <c:pt idx="2">
                  <c:v>6.6761322265909404E-2</c:v>
                </c:pt>
                <c:pt idx="3">
                  <c:v>7.2517838939857263E-2</c:v>
                </c:pt>
                <c:pt idx="4">
                  <c:v>7.7438473860492185E-2</c:v>
                </c:pt>
                <c:pt idx="5">
                  <c:v>8.5417212756662281E-2</c:v>
                </c:pt>
                <c:pt idx="6">
                  <c:v>8.9226736566186085E-2</c:v>
                </c:pt>
                <c:pt idx="7">
                  <c:v>8.577690403378474E-2</c:v>
                </c:pt>
                <c:pt idx="8">
                  <c:v>8.9946119120431017E-2</c:v>
                </c:pt>
                <c:pt idx="9">
                  <c:v>9.3363914373088649E-2</c:v>
                </c:pt>
                <c:pt idx="10">
                  <c:v>0.10059123343527011</c:v>
                </c:pt>
                <c:pt idx="11">
                  <c:v>9.9797582641619323E-2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78496"/>
        <c:axId val="233581184"/>
      </c:lineChart>
      <c:dateAx>
        <c:axId val="233578496"/>
        <c:scaling>
          <c:orientation val="minMax"/>
        </c:scaling>
        <c:delete val="0"/>
        <c:axPos val="b"/>
        <c:numFmt formatCode="[$-409]mmm;@" sourceLinked="1"/>
        <c:majorTickMark val="out"/>
        <c:minorTickMark val="none"/>
        <c:tickLblPos val="nextTo"/>
        <c:crossAx val="233581184"/>
        <c:crosses val="autoZero"/>
        <c:auto val="1"/>
        <c:lblOffset val="100"/>
        <c:baseTimeUnit val="months"/>
      </c:dateAx>
      <c:valAx>
        <c:axId val="233581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3578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Chart!$A$54</c:f>
              <c:strCache>
                <c:ptCount val="1"/>
                <c:pt idx="0">
                  <c:v>Category A</c:v>
                </c:pt>
              </c:strCache>
            </c:strRef>
          </c:tx>
          <c:marker>
            <c:symbol val="none"/>
          </c:marker>
          <c:cat>
            <c:numRef>
              <c:f>Chart!$B$53:$M$53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Chart!$B$54:$M$54</c:f>
              <c:numCache>
                <c:formatCode>0%</c:formatCode>
                <c:ptCount val="12"/>
                <c:pt idx="0">
                  <c:v>0.25</c:v>
                </c:pt>
                <c:pt idx="1">
                  <c:v>0.14285714285714285</c:v>
                </c:pt>
                <c:pt idx="2">
                  <c:v>4.5454545454545456E-2</c:v>
                </c:pt>
                <c:pt idx="3">
                  <c:v>-4.3478260869565216E-2</c:v>
                </c:pt>
                <c:pt idx="4">
                  <c:v>4.5454545454545456E-2</c:v>
                </c:pt>
                <c:pt idx="5">
                  <c:v>0.14285714285714285</c:v>
                </c:pt>
                <c:pt idx="6">
                  <c:v>0.14285714285714285</c:v>
                </c:pt>
                <c:pt idx="7">
                  <c:v>0.13636363636363635</c:v>
                </c:pt>
                <c:pt idx="8">
                  <c:v>0.13043478260869565</c:v>
                </c:pt>
                <c:pt idx="9">
                  <c:v>0.125</c:v>
                </c:pt>
                <c:pt idx="10">
                  <c:v>7.6923076923076927E-2</c:v>
                </c:pt>
                <c:pt idx="11">
                  <c:v>0.11538461538461539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Chart!$A$55</c:f>
              <c:strCache>
                <c:ptCount val="1"/>
                <c:pt idx="0">
                  <c:v>Category B</c:v>
                </c:pt>
              </c:strCache>
            </c:strRef>
          </c:tx>
          <c:marker>
            <c:symbol val="none"/>
          </c:marker>
          <c:cat>
            <c:numRef>
              <c:f>Chart!$B$53:$M$53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Chart!$B$55:$M$55</c:f>
              <c:numCache>
                <c:formatCode>0%</c:formatCode>
                <c:ptCount val="12"/>
                <c:pt idx="0">
                  <c:v>0.33333333333333331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0.33333333333333331</c:v>
                </c:pt>
                <c:pt idx="6">
                  <c:v>0.33333333333333331</c:v>
                </c:pt>
                <c:pt idx="7">
                  <c:v>0.2857142857142857</c:v>
                </c:pt>
                <c:pt idx="8">
                  <c:v>0.25</c:v>
                </c:pt>
                <c:pt idx="9">
                  <c:v>0.2</c:v>
                </c:pt>
                <c:pt idx="10">
                  <c:v>0.16666666666666666</c:v>
                </c:pt>
                <c:pt idx="11">
                  <c:v>0.16666666666666666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Chart!$A$56</c:f>
              <c:strCache>
                <c:ptCount val="1"/>
                <c:pt idx="0">
                  <c:v>Category C</c:v>
                </c:pt>
              </c:strCache>
            </c:strRef>
          </c:tx>
          <c:marker>
            <c:symbol val="none"/>
          </c:marker>
          <c:cat>
            <c:numRef>
              <c:f>Chart!$B$53:$M$53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Chart!$B$56:$M$56</c:f>
              <c:numCache>
                <c:formatCode>0%</c:formatCode>
                <c:ptCount val="12"/>
                <c:pt idx="0">
                  <c:v>1</c:v>
                </c:pt>
                <c:pt idx="1">
                  <c:v>0.25</c:v>
                </c:pt>
                <c:pt idx="2">
                  <c:v>0.2</c:v>
                </c:pt>
                <c:pt idx="3">
                  <c:v>0.16666666666666666</c:v>
                </c:pt>
                <c:pt idx="4">
                  <c:v>0.14285714285714285</c:v>
                </c:pt>
                <c:pt idx="5">
                  <c:v>0.125</c:v>
                </c:pt>
                <c:pt idx="6">
                  <c:v>0.25</c:v>
                </c:pt>
                <c:pt idx="7">
                  <c:v>0.14285714285714285</c:v>
                </c:pt>
                <c:pt idx="8">
                  <c:v>0.14285714285714285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8.3333333333333329E-2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Chart!$A$57</c:f>
              <c:strCache>
                <c:ptCount val="1"/>
                <c:pt idx="0">
                  <c:v>Annual Growth A</c:v>
                </c:pt>
              </c:strCache>
            </c:strRef>
          </c:tx>
          <c:spPr>
            <a:ln w="22225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Chart!$B$53:$M$53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Chart!$B$57:$M$57</c:f>
              <c:numCache>
                <c:formatCode>0%</c:formatCode>
                <c:ptCount val="12"/>
                <c:pt idx="0">
                  <c:v>0.1070110701107011</c:v>
                </c:pt>
                <c:pt idx="1">
                  <c:v>0.1070110701107011</c:v>
                </c:pt>
                <c:pt idx="2">
                  <c:v>0.1070110701107011</c:v>
                </c:pt>
                <c:pt idx="3">
                  <c:v>0.1070110701107011</c:v>
                </c:pt>
                <c:pt idx="4">
                  <c:v>0.1070110701107011</c:v>
                </c:pt>
                <c:pt idx="5">
                  <c:v>0.1070110701107011</c:v>
                </c:pt>
                <c:pt idx="6">
                  <c:v>0.1070110701107011</c:v>
                </c:pt>
                <c:pt idx="7">
                  <c:v>0.1070110701107011</c:v>
                </c:pt>
                <c:pt idx="8">
                  <c:v>0.1070110701107011</c:v>
                </c:pt>
                <c:pt idx="9">
                  <c:v>0.1070110701107011</c:v>
                </c:pt>
                <c:pt idx="10">
                  <c:v>0.1070110701107011</c:v>
                </c:pt>
                <c:pt idx="11">
                  <c:v>0.1070110701107011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Chart!$A$58</c:f>
              <c:strCache>
                <c:ptCount val="1"/>
                <c:pt idx="0">
                  <c:v>Annual Growth B</c:v>
                </c:pt>
              </c:strCache>
            </c:strRef>
          </c:tx>
          <c:spPr>
            <a:ln w="22225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Chart!$B$53:$M$53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Chart!$B$58:$M$58</c:f>
              <c:numCache>
                <c:formatCode>0%</c:formatCode>
                <c:ptCount val="12"/>
                <c:pt idx="0">
                  <c:v>0.28235294117647058</c:v>
                </c:pt>
                <c:pt idx="1">
                  <c:v>0.28235294117647058</c:v>
                </c:pt>
                <c:pt idx="2">
                  <c:v>0.28235294117647058</c:v>
                </c:pt>
                <c:pt idx="3">
                  <c:v>0.28235294117647058</c:v>
                </c:pt>
                <c:pt idx="4">
                  <c:v>0.28235294117647058</c:v>
                </c:pt>
                <c:pt idx="5">
                  <c:v>0.28235294117647058</c:v>
                </c:pt>
                <c:pt idx="6">
                  <c:v>0.28235294117647058</c:v>
                </c:pt>
                <c:pt idx="7">
                  <c:v>0.28235294117647058</c:v>
                </c:pt>
                <c:pt idx="8">
                  <c:v>0.28235294117647058</c:v>
                </c:pt>
                <c:pt idx="9">
                  <c:v>0.28235294117647058</c:v>
                </c:pt>
                <c:pt idx="10">
                  <c:v>0.28235294117647058</c:v>
                </c:pt>
                <c:pt idx="11">
                  <c:v>0.28235294117647058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Chart!$A$59</c:f>
              <c:strCache>
                <c:ptCount val="1"/>
                <c:pt idx="0">
                  <c:v>Annual Growth C</c:v>
                </c:pt>
              </c:strCache>
            </c:strRef>
          </c:tx>
          <c:spPr>
            <a:ln w="22225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Chart!$B$53:$M$53</c:f>
              <c:numCache>
                <c:formatCode>[$-409]mmm;@</c:formatCode>
                <c:ptCount val="12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</c:numCache>
            </c:numRef>
          </c:cat>
          <c:val>
            <c:numRef>
              <c:f>Chart!$B$59:$M$59</c:f>
              <c:numCache>
                <c:formatCode>0%</c:formatCode>
                <c:ptCount val="12"/>
                <c:pt idx="0">
                  <c:v>0.19863013698630136</c:v>
                </c:pt>
                <c:pt idx="1">
                  <c:v>0.19863013698630136</c:v>
                </c:pt>
                <c:pt idx="2">
                  <c:v>0.19863013698630136</c:v>
                </c:pt>
                <c:pt idx="3">
                  <c:v>0.19863013698630136</c:v>
                </c:pt>
                <c:pt idx="4">
                  <c:v>0.19863013698630136</c:v>
                </c:pt>
                <c:pt idx="5">
                  <c:v>0.19863013698630136</c:v>
                </c:pt>
                <c:pt idx="6">
                  <c:v>0.19863013698630136</c:v>
                </c:pt>
                <c:pt idx="7">
                  <c:v>0.19863013698630136</c:v>
                </c:pt>
                <c:pt idx="8">
                  <c:v>0.19863013698630136</c:v>
                </c:pt>
                <c:pt idx="9">
                  <c:v>0.19863013698630136</c:v>
                </c:pt>
                <c:pt idx="10">
                  <c:v>0.19863013698630136</c:v>
                </c:pt>
                <c:pt idx="11">
                  <c:v>0.19863013698630136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9008"/>
        <c:axId val="159715328"/>
      </c:lineChart>
      <c:dateAx>
        <c:axId val="239819008"/>
        <c:scaling>
          <c:orientation val="minMax"/>
        </c:scaling>
        <c:delete val="0"/>
        <c:axPos val="b"/>
        <c:numFmt formatCode="[$-409]mmm;@" sourceLinked="1"/>
        <c:majorTickMark val="out"/>
        <c:minorTickMark val="none"/>
        <c:tickLblPos val="nextTo"/>
        <c:crossAx val="159715328"/>
        <c:crosses val="autoZero"/>
        <c:auto val="1"/>
        <c:lblOffset val="100"/>
        <c:baseTimeUnit val="months"/>
      </c:dateAx>
      <c:valAx>
        <c:axId val="1597153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39819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66674</xdr:rowOff>
    </xdr:from>
    <xdr:to>
      <xdr:col>15</xdr:col>
      <xdr:colOff>482600</xdr:colOff>
      <xdr:row>15</xdr:row>
      <xdr:rowOff>184149</xdr:rowOff>
    </xdr:to>
    <xdr:graphicFrame macro="">
      <xdr:nvGraphicFramePr>
        <xdr:cNvPr id="2" name="Chart 1" title="3 Year Sal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16</xdr:row>
      <xdr:rowOff>168274</xdr:rowOff>
    </xdr:from>
    <xdr:to>
      <xdr:col>7</xdr:col>
      <xdr:colOff>444500</xdr:colOff>
      <xdr:row>32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16</xdr:row>
      <xdr:rowOff>158751</xdr:rowOff>
    </xdr:from>
    <xdr:to>
      <xdr:col>15</xdr:col>
      <xdr:colOff>488950</xdr:colOff>
      <xdr:row>32</xdr:row>
      <xdr:rowOff>107951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0.41283</cdr:x>
      <cdr:y>0.02787</cdr:y>
    </cdr:from>
    <cdr:to>
      <cdr:x>0.69081</cdr:x>
      <cdr:y>0.14827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81426" y="79375"/>
          <a:ext cx="25463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 Year Sales by Category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0.29894</cdr:x>
      <cdr:y>0.02844</cdr:y>
    </cdr:from>
    <cdr:to>
      <cdr:x>0.52124</cdr:x>
      <cdr:y>0.35609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9112" y="79376"/>
          <a:ext cx="102552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Seasonal Sales Distribution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0.33647</cdr:x>
      <cdr:y>0.0307</cdr:y>
    </cdr:from>
    <cdr:to>
      <cdr:x>0.52989</cdr:x>
      <cdr:y>0.34649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0675" y="888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Sales Growth by Category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topLeftCell="A9" zoomScaleNormal="100" workbookViewId="0">
      <selection activeCell="B31" sqref="B31"/>
    </sheetView>
  </sheetViews>
  <sheetFormatPr defaultColWidth="9.85546875" defaultRowHeight="12.75" x14ac:dyDescent="0.2"/>
  <cols>
    <col min="1" max="1" width="18" style="8" customWidth="1"/>
    <col min="2" max="2" width="10.5703125" style="8" customWidth="1"/>
    <col min="3" max="14" width="8.140625" style="8" customWidth="1"/>
    <col min="15" max="15" width="12.7109375" style="8" customWidth="1"/>
    <col min="16" max="16384" width="9.85546875" style="8"/>
  </cols>
  <sheetData>
    <row r="1" spans="1:15" s="3" customFormat="1" ht="30.6" customHeight="1" x14ac:dyDescent="0.25">
      <c r="A1" s="1" t="s">
        <v>0</v>
      </c>
      <c r="B1" s="1"/>
      <c r="C1" s="1"/>
      <c r="O1" s="2" t="s">
        <v>6</v>
      </c>
    </row>
    <row r="2" spans="1:15" s="4" customFormat="1" ht="15" customHeight="1" x14ac:dyDescent="0.2">
      <c r="C2" s="24"/>
      <c r="D2" s="25"/>
      <c r="M2" s="5" t="s">
        <v>3</v>
      </c>
      <c r="N2" s="68">
        <v>42385</v>
      </c>
      <c r="O2" s="69"/>
    </row>
    <row r="3" spans="1:15" s="4" customFormat="1" ht="15" customHeight="1" x14ac:dyDescent="0.2">
      <c r="C3" s="24"/>
      <c r="D3" s="25"/>
      <c r="M3" s="5"/>
      <c r="N3" s="24"/>
      <c r="O3" s="24"/>
    </row>
    <row r="4" spans="1:15" s="13" customFormat="1" ht="15" customHeight="1" thickBot="1" x14ac:dyDescent="0.3">
      <c r="A4" s="7" t="s">
        <v>5</v>
      </c>
      <c r="B4" s="26"/>
      <c r="C4" s="27">
        <f>EDATE(N2,-24)</f>
        <v>41655</v>
      </c>
      <c r="D4" s="27">
        <f t="shared" ref="D4:N4" si="0">EDATE(C4,1)</f>
        <v>41686</v>
      </c>
      <c r="E4" s="27">
        <f t="shared" si="0"/>
        <v>41714</v>
      </c>
      <c r="F4" s="27">
        <f t="shared" si="0"/>
        <v>41745</v>
      </c>
      <c r="G4" s="27">
        <f t="shared" si="0"/>
        <v>41775</v>
      </c>
      <c r="H4" s="27">
        <f t="shared" si="0"/>
        <v>41806</v>
      </c>
      <c r="I4" s="27">
        <f t="shared" si="0"/>
        <v>41836</v>
      </c>
      <c r="J4" s="27">
        <f t="shared" si="0"/>
        <v>41867</v>
      </c>
      <c r="K4" s="27">
        <f t="shared" si="0"/>
        <v>41898</v>
      </c>
      <c r="L4" s="27">
        <f t="shared" si="0"/>
        <v>41928</v>
      </c>
      <c r="M4" s="27">
        <f t="shared" si="0"/>
        <v>41959</v>
      </c>
      <c r="N4" s="27">
        <f t="shared" si="0"/>
        <v>41989</v>
      </c>
      <c r="O4" s="28" t="s">
        <v>7</v>
      </c>
    </row>
    <row r="5" spans="1:15" s="13" customFormat="1" ht="15" customHeight="1" x14ac:dyDescent="0.25">
      <c r="A5" s="19" t="s">
        <v>11</v>
      </c>
      <c r="B5" s="20"/>
      <c r="C5" s="29">
        <v>500</v>
      </c>
      <c r="D5" s="30">
        <v>525</v>
      </c>
      <c r="E5" s="30">
        <v>550</v>
      </c>
      <c r="F5" s="30">
        <v>575</v>
      </c>
      <c r="G5" s="30">
        <v>550</v>
      </c>
      <c r="H5" s="30">
        <v>525</v>
      </c>
      <c r="I5" s="30">
        <v>525</v>
      </c>
      <c r="J5" s="30">
        <v>550</v>
      </c>
      <c r="K5" s="30">
        <v>575</v>
      </c>
      <c r="L5" s="30">
        <v>600</v>
      </c>
      <c r="M5" s="30">
        <v>650</v>
      </c>
      <c r="N5" s="31">
        <v>650</v>
      </c>
      <c r="O5" s="44">
        <f>SUM(C5:N5)</f>
        <v>6775</v>
      </c>
    </row>
    <row r="6" spans="1:15" s="13" customFormat="1" ht="15" customHeight="1" x14ac:dyDescent="0.25">
      <c r="A6" s="19" t="s">
        <v>12</v>
      </c>
      <c r="B6" s="21"/>
      <c r="C6" s="32">
        <v>1500</v>
      </c>
      <c r="D6" s="33">
        <v>1000</v>
      </c>
      <c r="E6" s="33">
        <v>1000</v>
      </c>
      <c r="F6" s="33">
        <v>1250</v>
      </c>
      <c r="G6" s="33">
        <v>1250</v>
      </c>
      <c r="H6" s="33">
        <v>1500</v>
      </c>
      <c r="I6" s="33">
        <v>1500</v>
      </c>
      <c r="J6" s="33">
        <v>1750</v>
      </c>
      <c r="K6" s="33">
        <v>2000</v>
      </c>
      <c r="L6" s="33">
        <v>2500</v>
      </c>
      <c r="M6" s="33">
        <v>3000</v>
      </c>
      <c r="N6" s="34">
        <v>3000</v>
      </c>
      <c r="O6" s="43">
        <f>SUM(C6:N6)</f>
        <v>21250</v>
      </c>
    </row>
    <row r="7" spans="1:15" s="13" customFormat="1" ht="15" customHeight="1" x14ac:dyDescent="0.25">
      <c r="A7" s="19" t="s">
        <v>13</v>
      </c>
      <c r="B7" s="21"/>
      <c r="C7" s="32">
        <v>150</v>
      </c>
      <c r="D7" s="33">
        <v>200</v>
      </c>
      <c r="E7" s="33">
        <v>250</v>
      </c>
      <c r="F7" s="33">
        <v>300</v>
      </c>
      <c r="G7" s="33">
        <v>350</v>
      </c>
      <c r="H7" s="33">
        <v>400</v>
      </c>
      <c r="I7" s="33">
        <v>400</v>
      </c>
      <c r="J7" s="33">
        <v>350</v>
      </c>
      <c r="K7" s="33">
        <v>350</v>
      </c>
      <c r="L7" s="33">
        <v>300</v>
      </c>
      <c r="M7" s="33">
        <v>300</v>
      </c>
      <c r="N7" s="34">
        <v>300</v>
      </c>
      <c r="O7" s="43">
        <f>SUM(C7:N7)</f>
        <v>3650</v>
      </c>
    </row>
    <row r="8" spans="1:15" s="13" customFormat="1" ht="15" customHeight="1" x14ac:dyDescent="0.25">
      <c r="A8" s="36" t="s">
        <v>17</v>
      </c>
      <c r="B8" s="35"/>
      <c r="C8" s="40">
        <f>SUM(C5:C7)</f>
        <v>2150</v>
      </c>
      <c r="D8" s="41">
        <f t="shared" ref="D8:O8" si="1">SUM(D5:D7)</f>
        <v>1725</v>
      </c>
      <c r="E8" s="41">
        <f t="shared" si="1"/>
        <v>1800</v>
      </c>
      <c r="F8" s="41">
        <f t="shared" si="1"/>
        <v>2125</v>
      </c>
      <c r="G8" s="41">
        <f t="shared" si="1"/>
        <v>2150</v>
      </c>
      <c r="H8" s="41">
        <f t="shared" si="1"/>
        <v>2425</v>
      </c>
      <c r="I8" s="41">
        <f t="shared" si="1"/>
        <v>2425</v>
      </c>
      <c r="J8" s="41">
        <f t="shared" si="1"/>
        <v>2650</v>
      </c>
      <c r="K8" s="41">
        <f t="shared" si="1"/>
        <v>2925</v>
      </c>
      <c r="L8" s="41">
        <f t="shared" si="1"/>
        <v>3400</v>
      </c>
      <c r="M8" s="41">
        <f t="shared" si="1"/>
        <v>3950</v>
      </c>
      <c r="N8" s="42">
        <f t="shared" si="1"/>
        <v>3950</v>
      </c>
      <c r="O8" s="43">
        <f t="shared" si="1"/>
        <v>31675</v>
      </c>
    </row>
    <row r="9" spans="1:15" s="13" customFormat="1" ht="15" customHeight="1" x14ac:dyDescent="0.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13" customFormat="1" ht="15" customHeight="1" thickBot="1" x14ac:dyDescent="0.3">
      <c r="A10" s="7" t="s">
        <v>4</v>
      </c>
      <c r="B10" s="26"/>
      <c r="C10" s="27">
        <f>EDATE(N2,-12)</f>
        <v>42020</v>
      </c>
      <c r="D10" s="27">
        <f t="shared" ref="D10:N10" si="2">EDATE(C10,1)</f>
        <v>42051</v>
      </c>
      <c r="E10" s="27">
        <f t="shared" si="2"/>
        <v>42079</v>
      </c>
      <c r="F10" s="27">
        <f t="shared" si="2"/>
        <v>42110</v>
      </c>
      <c r="G10" s="27">
        <f t="shared" si="2"/>
        <v>42140</v>
      </c>
      <c r="H10" s="27">
        <f t="shared" si="2"/>
        <v>42171</v>
      </c>
      <c r="I10" s="27">
        <f t="shared" si="2"/>
        <v>42201</v>
      </c>
      <c r="J10" s="27">
        <f t="shared" si="2"/>
        <v>42232</v>
      </c>
      <c r="K10" s="27">
        <f t="shared" si="2"/>
        <v>42263</v>
      </c>
      <c r="L10" s="27">
        <f t="shared" si="2"/>
        <v>42293</v>
      </c>
      <c r="M10" s="27">
        <f t="shared" si="2"/>
        <v>42324</v>
      </c>
      <c r="N10" s="27">
        <f t="shared" si="2"/>
        <v>42354</v>
      </c>
      <c r="O10" s="28" t="s">
        <v>7</v>
      </c>
    </row>
    <row r="11" spans="1:15" s="13" customFormat="1" ht="15" customHeight="1" x14ac:dyDescent="0.25">
      <c r="A11" s="59" t="str">
        <f>A5</f>
        <v>Category A</v>
      </c>
      <c r="B11" s="66"/>
      <c r="C11" s="29">
        <v>625</v>
      </c>
      <c r="D11" s="30">
        <v>600</v>
      </c>
      <c r="E11" s="30">
        <v>575</v>
      </c>
      <c r="F11" s="30">
        <v>550</v>
      </c>
      <c r="G11" s="30">
        <v>575</v>
      </c>
      <c r="H11" s="30">
        <v>600</v>
      </c>
      <c r="I11" s="30">
        <v>600</v>
      </c>
      <c r="J11" s="30">
        <v>625</v>
      </c>
      <c r="K11" s="30">
        <v>650</v>
      </c>
      <c r="L11" s="30">
        <v>675</v>
      </c>
      <c r="M11" s="30">
        <v>700</v>
      </c>
      <c r="N11" s="31">
        <v>725</v>
      </c>
      <c r="O11" s="44">
        <f>SUM(C11:N11)</f>
        <v>7500</v>
      </c>
    </row>
    <row r="12" spans="1:15" s="13" customFormat="1" ht="15" customHeight="1" x14ac:dyDescent="0.25">
      <c r="A12" s="59" t="str">
        <f t="shared" ref="A12:A13" si="3">A6</f>
        <v>Category B</v>
      </c>
      <c r="B12" s="67"/>
      <c r="C12" s="32">
        <v>2000</v>
      </c>
      <c r="D12" s="33">
        <v>1500</v>
      </c>
      <c r="E12" s="33">
        <v>1500</v>
      </c>
      <c r="F12" s="33">
        <v>1750</v>
      </c>
      <c r="G12" s="33">
        <v>1750</v>
      </c>
      <c r="H12" s="33">
        <v>2000</v>
      </c>
      <c r="I12" s="33">
        <v>2000</v>
      </c>
      <c r="J12" s="33">
        <v>2250</v>
      </c>
      <c r="K12" s="33">
        <v>2500</v>
      </c>
      <c r="L12" s="33">
        <v>3000</v>
      </c>
      <c r="M12" s="33">
        <v>3500</v>
      </c>
      <c r="N12" s="34">
        <v>3500</v>
      </c>
      <c r="O12" s="43">
        <f>SUM(C12:N12)</f>
        <v>27250</v>
      </c>
    </row>
    <row r="13" spans="1:15" s="13" customFormat="1" ht="15" customHeight="1" x14ac:dyDescent="0.25">
      <c r="A13" s="59" t="str">
        <f t="shared" si="3"/>
        <v>Category C</v>
      </c>
      <c r="B13" s="67"/>
      <c r="C13" s="32">
        <v>300</v>
      </c>
      <c r="D13" s="33">
        <v>250</v>
      </c>
      <c r="E13" s="33">
        <v>300</v>
      </c>
      <c r="F13" s="33">
        <v>350</v>
      </c>
      <c r="G13" s="33">
        <v>400</v>
      </c>
      <c r="H13" s="33">
        <v>450</v>
      </c>
      <c r="I13" s="33">
        <v>500</v>
      </c>
      <c r="J13" s="33">
        <v>400</v>
      </c>
      <c r="K13" s="33">
        <v>400</v>
      </c>
      <c r="L13" s="33">
        <v>350</v>
      </c>
      <c r="M13" s="33">
        <v>350</v>
      </c>
      <c r="N13" s="34">
        <v>325</v>
      </c>
      <c r="O13" s="43">
        <f>SUM(C13:N13)</f>
        <v>4375</v>
      </c>
    </row>
    <row r="14" spans="1:15" s="13" customFormat="1" ht="15" customHeight="1" x14ac:dyDescent="0.25">
      <c r="A14" s="36" t="s">
        <v>18</v>
      </c>
      <c r="B14" s="35"/>
      <c r="C14" s="40">
        <f>SUM(C11:C13)</f>
        <v>2925</v>
      </c>
      <c r="D14" s="41">
        <f t="shared" ref="D14" si="4">SUM(D11:D13)</f>
        <v>2350</v>
      </c>
      <c r="E14" s="41">
        <f t="shared" ref="E14" si="5">SUM(E11:E13)</f>
        <v>2375</v>
      </c>
      <c r="F14" s="41">
        <f t="shared" ref="F14" si="6">SUM(F11:F13)</f>
        <v>2650</v>
      </c>
      <c r="G14" s="41">
        <f t="shared" ref="G14" si="7">SUM(G11:G13)</f>
        <v>2725</v>
      </c>
      <c r="H14" s="41">
        <f t="shared" ref="H14" si="8">SUM(H11:H13)</f>
        <v>3050</v>
      </c>
      <c r="I14" s="41">
        <f t="shared" ref="I14" si="9">SUM(I11:I13)</f>
        <v>3100</v>
      </c>
      <c r="J14" s="41">
        <f t="shared" ref="J14" si="10">SUM(J11:J13)</f>
        <v>3275</v>
      </c>
      <c r="K14" s="41">
        <f t="shared" ref="K14" si="11">SUM(K11:K13)</f>
        <v>3550</v>
      </c>
      <c r="L14" s="41">
        <f t="shared" ref="L14" si="12">SUM(L11:L13)</f>
        <v>4025</v>
      </c>
      <c r="M14" s="41">
        <f t="shared" ref="M14" si="13">SUM(M11:M13)</f>
        <v>4550</v>
      </c>
      <c r="N14" s="42">
        <f t="shared" ref="N14" si="14">SUM(N11:N13)</f>
        <v>4550</v>
      </c>
      <c r="O14" s="43">
        <f t="shared" ref="O14" si="15">SUM(O11:O13)</f>
        <v>39125</v>
      </c>
    </row>
    <row r="15" spans="1:15" s="13" customFormat="1" ht="15" customHeight="1" x14ac:dyDescent="0.25">
      <c r="O15" s="14"/>
    </row>
    <row r="16" spans="1:15" s="13" customFormat="1" ht="15" customHeight="1" thickBot="1" x14ac:dyDescent="0.3">
      <c r="A16" s="7" t="s">
        <v>10</v>
      </c>
      <c r="B16" s="26"/>
      <c r="C16" s="46">
        <f>N2</f>
        <v>42385</v>
      </c>
      <c r="D16" s="46">
        <f>EDATE(C16,1)</f>
        <v>42416</v>
      </c>
      <c r="E16" s="46">
        <f t="shared" ref="E16:N16" si="16">EDATE(D16,1)</f>
        <v>42445</v>
      </c>
      <c r="F16" s="46">
        <f t="shared" si="16"/>
        <v>42476</v>
      </c>
      <c r="G16" s="46">
        <f t="shared" si="16"/>
        <v>42506</v>
      </c>
      <c r="H16" s="46">
        <f t="shared" si="16"/>
        <v>42537</v>
      </c>
      <c r="I16" s="46">
        <f t="shared" si="16"/>
        <v>42567</v>
      </c>
      <c r="J16" s="46">
        <f t="shared" si="16"/>
        <v>42598</v>
      </c>
      <c r="K16" s="46">
        <f t="shared" si="16"/>
        <v>42629</v>
      </c>
      <c r="L16" s="46">
        <f t="shared" si="16"/>
        <v>42659</v>
      </c>
      <c r="M16" s="46">
        <f t="shared" si="16"/>
        <v>42690</v>
      </c>
      <c r="N16" s="46">
        <f t="shared" si="16"/>
        <v>42720</v>
      </c>
      <c r="O16" s="28" t="s">
        <v>8</v>
      </c>
    </row>
    <row r="17" spans="1:15" s="13" customFormat="1" ht="15" customHeight="1" x14ac:dyDescent="0.25">
      <c r="A17" s="56" t="str">
        <f>A5</f>
        <v>Category A</v>
      </c>
      <c r="B17" s="57"/>
      <c r="C17" s="58">
        <f t="shared" ref="C17:O17" si="17">(C11-C5)/C5</f>
        <v>0.25</v>
      </c>
      <c r="D17" s="58">
        <f t="shared" si="17"/>
        <v>0.14285714285714285</v>
      </c>
      <c r="E17" s="58">
        <f t="shared" si="17"/>
        <v>4.5454545454545456E-2</v>
      </c>
      <c r="F17" s="58">
        <f t="shared" si="17"/>
        <v>-4.3478260869565216E-2</v>
      </c>
      <c r="G17" s="58">
        <f t="shared" si="17"/>
        <v>4.5454545454545456E-2</v>
      </c>
      <c r="H17" s="58">
        <f t="shared" si="17"/>
        <v>0.14285714285714285</v>
      </c>
      <c r="I17" s="58">
        <f t="shared" si="17"/>
        <v>0.14285714285714285</v>
      </c>
      <c r="J17" s="58">
        <f t="shared" si="17"/>
        <v>0.13636363636363635</v>
      </c>
      <c r="K17" s="58">
        <f t="shared" si="17"/>
        <v>0.13043478260869565</v>
      </c>
      <c r="L17" s="58">
        <f t="shared" si="17"/>
        <v>0.125</v>
      </c>
      <c r="M17" s="58">
        <f t="shared" si="17"/>
        <v>7.6923076923076927E-2</v>
      </c>
      <c r="N17" s="58">
        <f t="shared" si="17"/>
        <v>0.11538461538461539</v>
      </c>
      <c r="O17" s="15">
        <f t="shared" si="17"/>
        <v>0.1070110701107011</v>
      </c>
    </row>
    <row r="18" spans="1:15" s="13" customFormat="1" ht="15" customHeight="1" x14ac:dyDescent="0.25">
      <c r="A18" s="56" t="str">
        <f>A6</f>
        <v>Category B</v>
      </c>
      <c r="B18" s="57"/>
      <c r="C18" s="58">
        <f t="shared" ref="C18:O18" si="18">(C12-C6)/C6</f>
        <v>0.33333333333333331</v>
      </c>
      <c r="D18" s="58">
        <f t="shared" si="18"/>
        <v>0.5</v>
      </c>
      <c r="E18" s="58">
        <f t="shared" si="18"/>
        <v>0.5</v>
      </c>
      <c r="F18" s="58">
        <f t="shared" si="18"/>
        <v>0.4</v>
      </c>
      <c r="G18" s="58">
        <f t="shared" si="18"/>
        <v>0.4</v>
      </c>
      <c r="H18" s="58">
        <f t="shared" si="18"/>
        <v>0.33333333333333331</v>
      </c>
      <c r="I18" s="58">
        <f t="shared" si="18"/>
        <v>0.33333333333333331</v>
      </c>
      <c r="J18" s="58">
        <f t="shared" si="18"/>
        <v>0.2857142857142857</v>
      </c>
      <c r="K18" s="58">
        <f t="shared" si="18"/>
        <v>0.25</v>
      </c>
      <c r="L18" s="58">
        <f t="shared" si="18"/>
        <v>0.2</v>
      </c>
      <c r="M18" s="58">
        <f t="shared" si="18"/>
        <v>0.16666666666666666</v>
      </c>
      <c r="N18" s="58">
        <f t="shared" si="18"/>
        <v>0.16666666666666666</v>
      </c>
      <c r="O18" s="15">
        <f t="shared" si="18"/>
        <v>0.28235294117647058</v>
      </c>
    </row>
    <row r="19" spans="1:15" s="13" customFormat="1" ht="15" customHeight="1" x14ac:dyDescent="0.25">
      <c r="A19" s="56" t="str">
        <f>A7</f>
        <v>Category C</v>
      </c>
      <c r="B19" s="57"/>
      <c r="C19" s="58">
        <f t="shared" ref="C19:O19" si="19">(C13-C7)/C7</f>
        <v>1</v>
      </c>
      <c r="D19" s="58">
        <f t="shared" si="19"/>
        <v>0.25</v>
      </c>
      <c r="E19" s="58">
        <f t="shared" si="19"/>
        <v>0.2</v>
      </c>
      <c r="F19" s="58">
        <f t="shared" si="19"/>
        <v>0.16666666666666666</v>
      </c>
      <c r="G19" s="58">
        <f t="shared" si="19"/>
        <v>0.14285714285714285</v>
      </c>
      <c r="H19" s="58">
        <f t="shared" si="19"/>
        <v>0.125</v>
      </c>
      <c r="I19" s="58">
        <f t="shared" si="19"/>
        <v>0.25</v>
      </c>
      <c r="J19" s="58">
        <f t="shared" si="19"/>
        <v>0.14285714285714285</v>
      </c>
      <c r="K19" s="58">
        <f t="shared" si="19"/>
        <v>0.14285714285714285</v>
      </c>
      <c r="L19" s="58">
        <f t="shared" si="19"/>
        <v>0.16666666666666666</v>
      </c>
      <c r="M19" s="58">
        <f t="shared" si="19"/>
        <v>0.16666666666666666</v>
      </c>
      <c r="N19" s="58">
        <f t="shared" si="19"/>
        <v>8.3333333333333329E-2</v>
      </c>
      <c r="O19" s="15">
        <f t="shared" si="19"/>
        <v>0.19863013698630136</v>
      </c>
    </row>
    <row r="20" spans="1:15" s="13" customFormat="1" ht="15" customHeight="1" x14ac:dyDescent="0.25">
      <c r="O20" s="14"/>
    </row>
    <row r="21" spans="1:15" s="13" customFormat="1" ht="15" customHeight="1" thickBot="1" x14ac:dyDescent="0.3">
      <c r="A21" s="7" t="s">
        <v>19</v>
      </c>
      <c r="B21" s="26"/>
      <c r="C21" s="46">
        <f>N2</f>
        <v>42385</v>
      </c>
      <c r="D21" s="46">
        <f>EDATE(C21,1)</f>
        <v>42416</v>
      </c>
      <c r="E21" s="46">
        <f t="shared" ref="E21:N21" si="20">EDATE(D21,1)</f>
        <v>42445</v>
      </c>
      <c r="F21" s="46">
        <f t="shared" si="20"/>
        <v>42476</v>
      </c>
      <c r="G21" s="46">
        <f t="shared" si="20"/>
        <v>42506</v>
      </c>
      <c r="H21" s="46">
        <f t="shared" si="20"/>
        <v>42537</v>
      </c>
      <c r="I21" s="46">
        <f t="shared" si="20"/>
        <v>42567</v>
      </c>
      <c r="J21" s="46">
        <f t="shared" si="20"/>
        <v>42598</v>
      </c>
      <c r="K21" s="46">
        <f t="shared" si="20"/>
        <v>42629</v>
      </c>
      <c r="L21" s="46">
        <f t="shared" si="20"/>
        <v>42659</v>
      </c>
      <c r="M21" s="46">
        <f t="shared" si="20"/>
        <v>42690</v>
      </c>
      <c r="N21" s="46">
        <f t="shared" si="20"/>
        <v>42720</v>
      </c>
      <c r="O21" s="17"/>
    </row>
    <row r="22" spans="1:15" s="13" customFormat="1" ht="15" customHeight="1" x14ac:dyDescent="0.25">
      <c r="A22" s="56" t="str">
        <f>A5</f>
        <v>Category A</v>
      </c>
      <c r="B22" s="57"/>
      <c r="C22" s="58">
        <f>C11/$O11</f>
        <v>8.3333333333333329E-2</v>
      </c>
      <c r="D22" s="58">
        <f t="shared" ref="D22:N22" si="21">D11/$O11</f>
        <v>0.08</v>
      </c>
      <c r="E22" s="58">
        <f t="shared" si="21"/>
        <v>7.6666666666666661E-2</v>
      </c>
      <c r="F22" s="58">
        <f t="shared" si="21"/>
        <v>7.3333333333333334E-2</v>
      </c>
      <c r="G22" s="58">
        <f t="shared" si="21"/>
        <v>7.6666666666666661E-2</v>
      </c>
      <c r="H22" s="58">
        <f t="shared" si="21"/>
        <v>0.08</v>
      </c>
      <c r="I22" s="58">
        <f t="shared" si="21"/>
        <v>0.08</v>
      </c>
      <c r="J22" s="58">
        <f t="shared" si="21"/>
        <v>8.3333333333333329E-2</v>
      </c>
      <c r="K22" s="58">
        <f t="shared" si="21"/>
        <v>8.666666666666667E-2</v>
      </c>
      <c r="L22" s="58">
        <f t="shared" si="21"/>
        <v>0.09</v>
      </c>
      <c r="M22" s="58">
        <f t="shared" si="21"/>
        <v>9.3333333333333338E-2</v>
      </c>
      <c r="N22" s="58">
        <f t="shared" si="21"/>
        <v>9.6666666666666665E-2</v>
      </c>
      <c r="O22" s="17"/>
    </row>
    <row r="23" spans="1:15" s="13" customFormat="1" ht="15" customHeight="1" x14ac:dyDescent="0.25">
      <c r="A23" s="56" t="str">
        <f t="shared" ref="A23:A24" si="22">A6</f>
        <v>Category B</v>
      </c>
      <c r="B23" s="57"/>
      <c r="C23" s="58">
        <f t="shared" ref="C23:N23" si="23">C12/$O12</f>
        <v>7.3394495412844041E-2</v>
      </c>
      <c r="D23" s="58">
        <f t="shared" si="23"/>
        <v>5.5045871559633031E-2</v>
      </c>
      <c r="E23" s="58">
        <f t="shared" si="23"/>
        <v>5.5045871559633031E-2</v>
      </c>
      <c r="F23" s="58">
        <f t="shared" si="23"/>
        <v>6.4220183486238536E-2</v>
      </c>
      <c r="G23" s="58">
        <f t="shared" si="23"/>
        <v>6.4220183486238536E-2</v>
      </c>
      <c r="H23" s="58">
        <f t="shared" si="23"/>
        <v>7.3394495412844041E-2</v>
      </c>
      <c r="I23" s="58">
        <f t="shared" si="23"/>
        <v>7.3394495412844041E-2</v>
      </c>
      <c r="J23" s="58">
        <f t="shared" si="23"/>
        <v>8.2568807339449546E-2</v>
      </c>
      <c r="K23" s="58">
        <f t="shared" si="23"/>
        <v>9.1743119266055051E-2</v>
      </c>
      <c r="L23" s="58">
        <f t="shared" si="23"/>
        <v>0.11009174311926606</v>
      </c>
      <c r="M23" s="58">
        <f t="shared" si="23"/>
        <v>0.12844036697247707</v>
      </c>
      <c r="N23" s="58">
        <f t="shared" si="23"/>
        <v>0.12844036697247707</v>
      </c>
      <c r="O23" s="17"/>
    </row>
    <row r="24" spans="1:15" s="13" customFormat="1" ht="15" customHeight="1" x14ac:dyDescent="0.25">
      <c r="A24" s="56" t="str">
        <f t="shared" si="22"/>
        <v>Category C</v>
      </c>
      <c r="B24" s="57"/>
      <c r="C24" s="58">
        <f t="shared" ref="C24:N24" si="24">C13/$O13</f>
        <v>6.8571428571428575E-2</v>
      </c>
      <c r="D24" s="58">
        <f t="shared" si="24"/>
        <v>5.7142857142857141E-2</v>
      </c>
      <c r="E24" s="58">
        <f t="shared" si="24"/>
        <v>6.8571428571428575E-2</v>
      </c>
      <c r="F24" s="58">
        <f t="shared" si="24"/>
        <v>0.08</v>
      </c>
      <c r="G24" s="58">
        <f t="shared" si="24"/>
        <v>9.1428571428571428E-2</v>
      </c>
      <c r="H24" s="58">
        <f t="shared" si="24"/>
        <v>0.10285714285714286</v>
      </c>
      <c r="I24" s="58">
        <f t="shared" si="24"/>
        <v>0.11428571428571428</v>
      </c>
      <c r="J24" s="58">
        <f t="shared" si="24"/>
        <v>9.1428571428571428E-2</v>
      </c>
      <c r="K24" s="58">
        <f t="shared" si="24"/>
        <v>9.1428571428571428E-2</v>
      </c>
      <c r="L24" s="58">
        <f t="shared" si="24"/>
        <v>0.08</v>
      </c>
      <c r="M24" s="58">
        <f t="shared" si="24"/>
        <v>0.08</v>
      </c>
      <c r="N24" s="58">
        <f t="shared" si="24"/>
        <v>7.4285714285714288E-2</v>
      </c>
      <c r="O24" s="17"/>
    </row>
    <row r="25" spans="1:15" s="13" customFormat="1" ht="15" customHeight="1" x14ac:dyDescent="0.25">
      <c r="A25" s="36" t="s">
        <v>15</v>
      </c>
      <c r="B25" s="35"/>
      <c r="C25" s="45">
        <f>SUM(C22:C24)/SUM($C$22:$N$24)</f>
        <v>7.5099752439201944E-2</v>
      </c>
      <c r="D25" s="45">
        <f t="shared" ref="D25:N25" si="25">SUM(D22:D24)/SUM($C$22:$N$24)</f>
        <v>6.4062909567496704E-2</v>
      </c>
      <c r="E25" s="45">
        <f t="shared" si="25"/>
        <v>6.6761322265909404E-2</v>
      </c>
      <c r="F25" s="45">
        <f t="shared" si="25"/>
        <v>7.2517838939857263E-2</v>
      </c>
      <c r="G25" s="45">
        <f t="shared" si="25"/>
        <v>7.7438473860492185E-2</v>
      </c>
      <c r="H25" s="45">
        <f t="shared" si="25"/>
        <v>8.5417212756662281E-2</v>
      </c>
      <c r="I25" s="45">
        <f t="shared" si="25"/>
        <v>8.9226736566186085E-2</v>
      </c>
      <c r="J25" s="45">
        <f t="shared" si="25"/>
        <v>8.577690403378474E-2</v>
      </c>
      <c r="K25" s="45">
        <f t="shared" si="25"/>
        <v>8.9946119120431017E-2</v>
      </c>
      <c r="L25" s="45">
        <f t="shared" si="25"/>
        <v>9.3363914373088649E-2</v>
      </c>
      <c r="M25" s="45">
        <f t="shared" si="25"/>
        <v>0.10059123343527011</v>
      </c>
      <c r="N25" s="45">
        <f t="shared" si="25"/>
        <v>9.9797582641619323E-2</v>
      </c>
      <c r="O25" s="16"/>
    </row>
    <row r="26" spans="1:15" s="22" customFormat="1" ht="15" customHeight="1" x14ac:dyDescent="0.2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3"/>
    </row>
    <row r="27" spans="1:15" s="13" customFormat="1" ht="15" customHeight="1" thickBot="1" x14ac:dyDescent="0.3">
      <c r="A27" s="7" t="s">
        <v>6</v>
      </c>
      <c r="B27" s="26" t="s">
        <v>9</v>
      </c>
      <c r="C27" s="27">
        <f>N2</f>
        <v>42385</v>
      </c>
      <c r="D27" s="27">
        <f t="shared" ref="D27:N27" si="26">EDATE(C27,1)</f>
        <v>42416</v>
      </c>
      <c r="E27" s="27">
        <f t="shared" si="26"/>
        <v>42445</v>
      </c>
      <c r="F27" s="27">
        <f t="shared" si="26"/>
        <v>42476</v>
      </c>
      <c r="G27" s="27">
        <f t="shared" si="26"/>
        <v>42506</v>
      </c>
      <c r="H27" s="27">
        <f t="shared" si="26"/>
        <v>42537</v>
      </c>
      <c r="I27" s="27">
        <f t="shared" si="26"/>
        <v>42567</v>
      </c>
      <c r="J27" s="27">
        <f t="shared" si="26"/>
        <v>42598</v>
      </c>
      <c r="K27" s="27">
        <f t="shared" si="26"/>
        <v>42629</v>
      </c>
      <c r="L27" s="27">
        <f t="shared" si="26"/>
        <v>42659</v>
      </c>
      <c r="M27" s="27">
        <f t="shared" si="26"/>
        <v>42690</v>
      </c>
      <c r="N27" s="27">
        <f t="shared" si="26"/>
        <v>42720</v>
      </c>
      <c r="O27" s="28" t="s">
        <v>7</v>
      </c>
    </row>
    <row r="28" spans="1:15" s="13" customFormat="1" ht="15" customHeight="1" x14ac:dyDescent="0.25">
      <c r="A28" s="59" t="str">
        <f>A5</f>
        <v>Category A</v>
      </c>
      <c r="B28" s="37">
        <v>0.04</v>
      </c>
      <c r="C28" s="60">
        <f t="shared" ref="C28:N28" si="27">C22*$O28</f>
        <v>650</v>
      </c>
      <c r="D28" s="61">
        <f t="shared" si="27"/>
        <v>624</v>
      </c>
      <c r="E28" s="61">
        <f t="shared" si="27"/>
        <v>598</v>
      </c>
      <c r="F28" s="61">
        <f t="shared" si="27"/>
        <v>572</v>
      </c>
      <c r="G28" s="61">
        <f t="shared" si="27"/>
        <v>598</v>
      </c>
      <c r="H28" s="61">
        <f t="shared" si="27"/>
        <v>624</v>
      </c>
      <c r="I28" s="61">
        <f t="shared" si="27"/>
        <v>624</v>
      </c>
      <c r="J28" s="61">
        <f t="shared" si="27"/>
        <v>650</v>
      </c>
      <c r="K28" s="61">
        <f t="shared" si="27"/>
        <v>676</v>
      </c>
      <c r="L28" s="61">
        <f t="shared" si="27"/>
        <v>702</v>
      </c>
      <c r="M28" s="61">
        <f t="shared" si="27"/>
        <v>728</v>
      </c>
      <c r="N28" s="62">
        <f t="shared" si="27"/>
        <v>754</v>
      </c>
      <c r="O28" s="44">
        <f>(B28+1)*O11</f>
        <v>7800</v>
      </c>
    </row>
    <row r="29" spans="1:15" s="13" customFormat="1" ht="15" customHeight="1" x14ac:dyDescent="0.25">
      <c r="A29" s="59" t="str">
        <f t="shared" ref="A29:A30" si="28">A6</f>
        <v>Category B</v>
      </c>
      <c r="B29" s="38">
        <v>0.03</v>
      </c>
      <c r="C29" s="63">
        <f t="shared" ref="C29:N29" si="29">C23*$O29</f>
        <v>2060</v>
      </c>
      <c r="D29" s="64">
        <f t="shared" si="29"/>
        <v>1545</v>
      </c>
      <c r="E29" s="64">
        <f t="shared" si="29"/>
        <v>1545</v>
      </c>
      <c r="F29" s="64">
        <f t="shared" si="29"/>
        <v>1802.5</v>
      </c>
      <c r="G29" s="64">
        <f t="shared" si="29"/>
        <v>1802.5</v>
      </c>
      <c r="H29" s="64">
        <f t="shared" si="29"/>
        <v>2060</v>
      </c>
      <c r="I29" s="64">
        <f t="shared" si="29"/>
        <v>2060</v>
      </c>
      <c r="J29" s="64">
        <f t="shared" si="29"/>
        <v>2317.5</v>
      </c>
      <c r="K29" s="64">
        <f t="shared" si="29"/>
        <v>2575</v>
      </c>
      <c r="L29" s="64">
        <f t="shared" si="29"/>
        <v>3090</v>
      </c>
      <c r="M29" s="64">
        <f t="shared" si="29"/>
        <v>3605</v>
      </c>
      <c r="N29" s="65">
        <f t="shared" si="29"/>
        <v>3605</v>
      </c>
      <c r="O29" s="43">
        <f>(B29+1)*O12</f>
        <v>28067.5</v>
      </c>
    </row>
    <row r="30" spans="1:15" s="13" customFormat="1" ht="15" customHeight="1" x14ac:dyDescent="0.25">
      <c r="A30" s="59" t="str">
        <f t="shared" si="28"/>
        <v>Category C</v>
      </c>
      <c r="B30" s="38">
        <v>0.05</v>
      </c>
      <c r="C30" s="63">
        <f t="shared" ref="C30:N30" si="30">C24*$O30</f>
        <v>315</v>
      </c>
      <c r="D30" s="64">
        <f t="shared" si="30"/>
        <v>262.5</v>
      </c>
      <c r="E30" s="64">
        <f t="shared" si="30"/>
        <v>315</v>
      </c>
      <c r="F30" s="64">
        <f t="shared" si="30"/>
        <v>367.5</v>
      </c>
      <c r="G30" s="64">
        <f t="shared" si="30"/>
        <v>420</v>
      </c>
      <c r="H30" s="64">
        <f t="shared" si="30"/>
        <v>472.5</v>
      </c>
      <c r="I30" s="64">
        <f t="shared" si="30"/>
        <v>525</v>
      </c>
      <c r="J30" s="64">
        <f t="shared" si="30"/>
        <v>420</v>
      </c>
      <c r="K30" s="64">
        <f t="shared" si="30"/>
        <v>420</v>
      </c>
      <c r="L30" s="64">
        <f t="shared" si="30"/>
        <v>367.5</v>
      </c>
      <c r="M30" s="64">
        <f t="shared" si="30"/>
        <v>367.5</v>
      </c>
      <c r="N30" s="65">
        <f t="shared" si="30"/>
        <v>341.25</v>
      </c>
      <c r="O30" s="43">
        <f>(B30+1)*O13</f>
        <v>4593.75</v>
      </c>
    </row>
    <row r="31" spans="1:15" s="13" customFormat="1" ht="15" customHeight="1" x14ac:dyDescent="0.25">
      <c r="A31" s="36" t="s">
        <v>16</v>
      </c>
      <c r="B31" s="39"/>
      <c r="C31" s="40">
        <f>SUM(C28:C30)</f>
        <v>3025</v>
      </c>
      <c r="D31" s="41">
        <f t="shared" ref="D31" si="31">SUM(D28:D30)</f>
        <v>2431.5</v>
      </c>
      <c r="E31" s="41">
        <f t="shared" ref="E31" si="32">SUM(E28:E30)</f>
        <v>2458</v>
      </c>
      <c r="F31" s="41">
        <f t="shared" ref="F31" si="33">SUM(F28:F30)</f>
        <v>2742</v>
      </c>
      <c r="G31" s="41">
        <f t="shared" ref="G31" si="34">SUM(G28:G30)</f>
        <v>2820.5</v>
      </c>
      <c r="H31" s="41">
        <f t="shared" ref="H31" si="35">SUM(H28:H30)</f>
        <v>3156.5</v>
      </c>
      <c r="I31" s="41">
        <f t="shared" ref="I31" si="36">SUM(I28:I30)</f>
        <v>3209</v>
      </c>
      <c r="J31" s="41">
        <f t="shared" ref="J31" si="37">SUM(J28:J30)</f>
        <v>3387.5</v>
      </c>
      <c r="K31" s="41">
        <f t="shared" ref="K31" si="38">SUM(K28:K30)</f>
        <v>3671</v>
      </c>
      <c r="L31" s="41">
        <f t="shared" ref="L31" si="39">SUM(L28:L30)</f>
        <v>4159.5</v>
      </c>
      <c r="M31" s="41">
        <f t="shared" ref="M31" si="40">SUM(M28:M30)</f>
        <v>4700.5</v>
      </c>
      <c r="N31" s="42">
        <f t="shared" ref="N31" si="41">SUM(N28:N30)</f>
        <v>4700.25</v>
      </c>
      <c r="O31" s="43">
        <f t="shared" ref="O31" si="42">SUM(O28:O30)</f>
        <v>40461.25</v>
      </c>
    </row>
    <row r="32" spans="1:15" s="13" customFormat="1" ht="15" customHeight="1" x14ac:dyDescent="0.25">
      <c r="O32" s="14"/>
    </row>
    <row r="33" spans="1:15" s="11" customFormat="1" ht="1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1" customFormat="1" ht="18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9" spans="1:15" ht="18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</row>
    <row r="45" spans="1:15" ht="18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</sheetData>
  <mergeCells count="1">
    <mergeCell ref="N2:O2"/>
  </mergeCells>
  <printOptions horizontalCentered="1"/>
  <pageMargins left="0" right="0" top="0.75" bottom="0.75" header="0.3" footer="0.3"/>
  <pageSetup paperSize="9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8:AK59"/>
  <sheetViews>
    <sheetView tabSelected="1" topLeftCell="A9" workbookViewId="0">
      <selection sqref="A1:P33"/>
    </sheetView>
  </sheetViews>
  <sheetFormatPr defaultRowHeight="15" x14ac:dyDescent="0.25"/>
  <sheetData>
    <row r="38" spans="1:37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37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37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37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37" s="49" customFormat="1" x14ac:dyDescent="0.25">
      <c r="B42" s="50">
        <f>'Sales Forecast'!C4</f>
        <v>41655</v>
      </c>
      <c r="C42" s="50">
        <f>'Sales Forecast'!D4</f>
        <v>41686</v>
      </c>
      <c r="D42" s="50">
        <f>'Sales Forecast'!E4</f>
        <v>41714</v>
      </c>
      <c r="E42" s="50">
        <f>'Sales Forecast'!F4</f>
        <v>41745</v>
      </c>
      <c r="F42" s="50">
        <f>'Sales Forecast'!G4</f>
        <v>41775</v>
      </c>
      <c r="G42" s="50">
        <f>'Sales Forecast'!H4</f>
        <v>41806</v>
      </c>
      <c r="H42" s="50">
        <f>'Sales Forecast'!I4</f>
        <v>41836</v>
      </c>
      <c r="I42" s="50">
        <f>'Sales Forecast'!J4</f>
        <v>41867</v>
      </c>
      <c r="J42" s="50">
        <f>'Sales Forecast'!K4</f>
        <v>41898</v>
      </c>
      <c r="K42" s="50">
        <f>'Sales Forecast'!L4</f>
        <v>41928</v>
      </c>
      <c r="L42" s="50">
        <f>'Sales Forecast'!M4</f>
        <v>41959</v>
      </c>
      <c r="M42" s="50">
        <f>'Sales Forecast'!N4</f>
        <v>41989</v>
      </c>
      <c r="N42" s="50">
        <f>'Sales Forecast'!C10</f>
        <v>42020</v>
      </c>
      <c r="O42" s="50">
        <f>'Sales Forecast'!D10</f>
        <v>42051</v>
      </c>
      <c r="P42" s="50">
        <f>'Sales Forecast'!E10</f>
        <v>42079</v>
      </c>
      <c r="Q42" s="50">
        <f>'Sales Forecast'!F10</f>
        <v>42110</v>
      </c>
      <c r="R42" s="50">
        <f>'Sales Forecast'!G10</f>
        <v>42140</v>
      </c>
      <c r="S42" s="50">
        <f>'Sales Forecast'!H10</f>
        <v>42171</v>
      </c>
      <c r="T42" s="50">
        <f>'Sales Forecast'!I10</f>
        <v>42201</v>
      </c>
      <c r="U42" s="50">
        <f>'Sales Forecast'!J10</f>
        <v>42232</v>
      </c>
      <c r="V42" s="50">
        <f>'Sales Forecast'!K10</f>
        <v>42263</v>
      </c>
      <c r="W42" s="50">
        <f>'Sales Forecast'!L10</f>
        <v>42293</v>
      </c>
      <c r="X42" s="50">
        <f>'Sales Forecast'!M10</f>
        <v>42324</v>
      </c>
      <c r="Y42" s="50">
        <f>'Sales Forecast'!N10</f>
        <v>42354</v>
      </c>
      <c r="Z42" s="50">
        <f>'Sales Forecast'!C27</f>
        <v>42385</v>
      </c>
      <c r="AA42" s="50">
        <f>'Sales Forecast'!D27</f>
        <v>42416</v>
      </c>
      <c r="AB42" s="50">
        <f>'Sales Forecast'!E27</f>
        <v>42445</v>
      </c>
      <c r="AC42" s="50">
        <f>'Sales Forecast'!F27</f>
        <v>42476</v>
      </c>
      <c r="AD42" s="50">
        <f>'Sales Forecast'!G27</f>
        <v>42506</v>
      </c>
      <c r="AE42" s="50">
        <f>'Sales Forecast'!H27</f>
        <v>42537</v>
      </c>
      <c r="AF42" s="50">
        <f>'Sales Forecast'!I27</f>
        <v>42567</v>
      </c>
      <c r="AG42" s="50">
        <f>'Sales Forecast'!J27</f>
        <v>42598</v>
      </c>
      <c r="AH42" s="50">
        <f>'Sales Forecast'!K27</f>
        <v>42629</v>
      </c>
      <c r="AI42" s="50">
        <f>'Sales Forecast'!L27</f>
        <v>42659</v>
      </c>
      <c r="AJ42" s="50">
        <f>'Sales Forecast'!M27</f>
        <v>42690</v>
      </c>
      <c r="AK42" s="50">
        <f>'Sales Forecast'!N27</f>
        <v>42720</v>
      </c>
    </row>
    <row r="43" spans="1:37" s="49" customFormat="1" x14ac:dyDescent="0.25">
      <c r="A43" s="49" t="str">
        <f>'Sales Forecast'!A5</f>
        <v>Category A</v>
      </c>
      <c r="B43" s="49">
        <f>'Sales Forecast'!C5</f>
        <v>500</v>
      </c>
      <c r="C43" s="49">
        <f>'Sales Forecast'!D5</f>
        <v>525</v>
      </c>
      <c r="D43" s="49">
        <f>'Sales Forecast'!E5</f>
        <v>550</v>
      </c>
      <c r="E43" s="49">
        <f>'Sales Forecast'!F5</f>
        <v>575</v>
      </c>
      <c r="F43" s="49">
        <f>'Sales Forecast'!G5</f>
        <v>550</v>
      </c>
      <c r="G43" s="49">
        <f>'Sales Forecast'!H5</f>
        <v>525</v>
      </c>
      <c r="H43" s="49">
        <f>'Sales Forecast'!I5</f>
        <v>525</v>
      </c>
      <c r="I43" s="49">
        <f>'Sales Forecast'!J5</f>
        <v>550</v>
      </c>
      <c r="J43" s="49">
        <f>'Sales Forecast'!K5</f>
        <v>575</v>
      </c>
      <c r="K43" s="49">
        <f>'Sales Forecast'!L5</f>
        <v>600</v>
      </c>
      <c r="L43" s="49">
        <f>'Sales Forecast'!M5</f>
        <v>650</v>
      </c>
      <c r="M43" s="49">
        <f>'Sales Forecast'!N5</f>
        <v>650</v>
      </c>
      <c r="N43" s="49">
        <f>'Sales Forecast'!C11</f>
        <v>625</v>
      </c>
      <c r="O43" s="49">
        <f>'Sales Forecast'!D11</f>
        <v>600</v>
      </c>
      <c r="P43" s="49">
        <f>'Sales Forecast'!E11</f>
        <v>575</v>
      </c>
      <c r="Q43" s="49">
        <f>'Sales Forecast'!F11</f>
        <v>550</v>
      </c>
      <c r="R43" s="49">
        <f>'Sales Forecast'!G11</f>
        <v>575</v>
      </c>
      <c r="S43" s="49">
        <f>'Sales Forecast'!H11</f>
        <v>600</v>
      </c>
      <c r="T43" s="49">
        <f>'Sales Forecast'!I11</f>
        <v>600</v>
      </c>
      <c r="U43" s="49">
        <f>'Sales Forecast'!J11</f>
        <v>625</v>
      </c>
      <c r="V43" s="49">
        <f>'Sales Forecast'!K11</f>
        <v>650</v>
      </c>
      <c r="W43" s="49">
        <f>'Sales Forecast'!L11</f>
        <v>675</v>
      </c>
      <c r="X43" s="49">
        <f>'Sales Forecast'!M11</f>
        <v>700</v>
      </c>
      <c r="Y43" s="49">
        <f>'Sales Forecast'!N11</f>
        <v>725</v>
      </c>
      <c r="Z43" s="49">
        <f>'Sales Forecast'!C28</f>
        <v>650</v>
      </c>
      <c r="AA43" s="49">
        <f>'Sales Forecast'!D28</f>
        <v>624</v>
      </c>
      <c r="AB43" s="49">
        <f>'Sales Forecast'!E28</f>
        <v>598</v>
      </c>
      <c r="AC43" s="49">
        <f>'Sales Forecast'!F28</f>
        <v>572</v>
      </c>
      <c r="AD43" s="49">
        <f>'Sales Forecast'!G28</f>
        <v>598</v>
      </c>
      <c r="AE43" s="49">
        <f>'Sales Forecast'!H28</f>
        <v>624</v>
      </c>
      <c r="AF43" s="49">
        <f>'Sales Forecast'!I28</f>
        <v>624</v>
      </c>
      <c r="AG43" s="49">
        <f>'Sales Forecast'!J28</f>
        <v>650</v>
      </c>
      <c r="AH43" s="49">
        <f>'Sales Forecast'!K28</f>
        <v>676</v>
      </c>
      <c r="AI43" s="49">
        <f>'Sales Forecast'!L28</f>
        <v>702</v>
      </c>
      <c r="AJ43" s="49">
        <f>'Sales Forecast'!M28</f>
        <v>728</v>
      </c>
      <c r="AK43" s="49">
        <f>'Sales Forecast'!N28</f>
        <v>754</v>
      </c>
    </row>
    <row r="44" spans="1:37" s="49" customFormat="1" x14ac:dyDescent="0.25">
      <c r="A44" s="49" t="str">
        <f>'Sales Forecast'!A6</f>
        <v>Category B</v>
      </c>
      <c r="B44" s="49">
        <f>'Sales Forecast'!C6</f>
        <v>1500</v>
      </c>
      <c r="C44" s="49">
        <f>'Sales Forecast'!D6</f>
        <v>1000</v>
      </c>
      <c r="D44" s="49">
        <f>'Sales Forecast'!E6</f>
        <v>1000</v>
      </c>
      <c r="E44" s="49">
        <f>'Sales Forecast'!F6</f>
        <v>1250</v>
      </c>
      <c r="F44" s="49">
        <f>'Sales Forecast'!G6</f>
        <v>1250</v>
      </c>
      <c r="G44" s="49">
        <f>'Sales Forecast'!H6</f>
        <v>1500</v>
      </c>
      <c r="H44" s="49">
        <f>'Sales Forecast'!I6</f>
        <v>1500</v>
      </c>
      <c r="I44" s="49">
        <f>'Sales Forecast'!J6</f>
        <v>1750</v>
      </c>
      <c r="J44" s="49">
        <f>'Sales Forecast'!K6</f>
        <v>2000</v>
      </c>
      <c r="K44" s="49">
        <f>'Sales Forecast'!L6</f>
        <v>2500</v>
      </c>
      <c r="L44" s="49">
        <f>'Sales Forecast'!M6</f>
        <v>3000</v>
      </c>
      <c r="M44" s="49">
        <f>'Sales Forecast'!N6</f>
        <v>3000</v>
      </c>
      <c r="N44" s="49">
        <f>'Sales Forecast'!C12</f>
        <v>2000</v>
      </c>
      <c r="O44" s="49">
        <f>'Sales Forecast'!D12</f>
        <v>1500</v>
      </c>
      <c r="P44" s="49">
        <f>'Sales Forecast'!E12</f>
        <v>1500</v>
      </c>
      <c r="Q44" s="49">
        <f>'Sales Forecast'!F12</f>
        <v>1750</v>
      </c>
      <c r="R44" s="49">
        <f>'Sales Forecast'!G12</f>
        <v>1750</v>
      </c>
      <c r="S44" s="49">
        <f>'Sales Forecast'!H12</f>
        <v>2000</v>
      </c>
      <c r="T44" s="49">
        <f>'Sales Forecast'!I12</f>
        <v>2000</v>
      </c>
      <c r="U44" s="49">
        <f>'Sales Forecast'!J12</f>
        <v>2250</v>
      </c>
      <c r="V44" s="49">
        <f>'Sales Forecast'!K12</f>
        <v>2500</v>
      </c>
      <c r="W44" s="49">
        <f>'Sales Forecast'!L12</f>
        <v>3000</v>
      </c>
      <c r="X44" s="49">
        <f>'Sales Forecast'!M12</f>
        <v>3500</v>
      </c>
      <c r="Y44" s="49">
        <f>'Sales Forecast'!N12</f>
        <v>3500</v>
      </c>
      <c r="Z44" s="49">
        <f>'Sales Forecast'!C29</f>
        <v>2060</v>
      </c>
      <c r="AA44" s="49">
        <f>'Sales Forecast'!D29</f>
        <v>1545</v>
      </c>
      <c r="AB44" s="49">
        <f>'Sales Forecast'!E29</f>
        <v>1545</v>
      </c>
      <c r="AC44" s="49">
        <f>'Sales Forecast'!F29</f>
        <v>1802.5</v>
      </c>
      <c r="AD44" s="49">
        <f>'Sales Forecast'!G29</f>
        <v>1802.5</v>
      </c>
      <c r="AE44" s="49">
        <f>'Sales Forecast'!H29</f>
        <v>2060</v>
      </c>
      <c r="AF44" s="49">
        <f>'Sales Forecast'!I29</f>
        <v>2060</v>
      </c>
      <c r="AG44" s="49">
        <f>'Sales Forecast'!J29</f>
        <v>2317.5</v>
      </c>
      <c r="AH44" s="49">
        <f>'Sales Forecast'!K29</f>
        <v>2575</v>
      </c>
      <c r="AI44" s="49">
        <f>'Sales Forecast'!L29</f>
        <v>3090</v>
      </c>
      <c r="AJ44" s="49">
        <f>'Sales Forecast'!M29</f>
        <v>3605</v>
      </c>
      <c r="AK44" s="49">
        <f>'Sales Forecast'!N29</f>
        <v>3605</v>
      </c>
    </row>
    <row r="45" spans="1:37" s="49" customFormat="1" x14ac:dyDescent="0.25">
      <c r="A45" s="49" t="str">
        <f>'Sales Forecast'!A7</f>
        <v>Category C</v>
      </c>
      <c r="B45" s="49">
        <f>'Sales Forecast'!C7</f>
        <v>150</v>
      </c>
      <c r="C45" s="49">
        <f>'Sales Forecast'!D7</f>
        <v>200</v>
      </c>
      <c r="D45" s="49">
        <f>'Sales Forecast'!E7</f>
        <v>250</v>
      </c>
      <c r="E45" s="49">
        <f>'Sales Forecast'!F7</f>
        <v>300</v>
      </c>
      <c r="F45" s="49">
        <f>'Sales Forecast'!G7</f>
        <v>350</v>
      </c>
      <c r="G45" s="49">
        <f>'Sales Forecast'!H7</f>
        <v>400</v>
      </c>
      <c r="H45" s="49">
        <f>'Sales Forecast'!I7</f>
        <v>400</v>
      </c>
      <c r="I45" s="49">
        <f>'Sales Forecast'!J7</f>
        <v>350</v>
      </c>
      <c r="J45" s="49">
        <f>'Sales Forecast'!K7</f>
        <v>350</v>
      </c>
      <c r="K45" s="49">
        <f>'Sales Forecast'!L7</f>
        <v>300</v>
      </c>
      <c r="L45" s="49">
        <f>'Sales Forecast'!M7</f>
        <v>300</v>
      </c>
      <c r="M45" s="49">
        <f>'Sales Forecast'!N7</f>
        <v>300</v>
      </c>
      <c r="N45" s="49">
        <f>'Sales Forecast'!C13</f>
        <v>300</v>
      </c>
      <c r="O45" s="49">
        <f>'Sales Forecast'!D13</f>
        <v>250</v>
      </c>
      <c r="P45" s="49">
        <f>'Sales Forecast'!E13</f>
        <v>300</v>
      </c>
      <c r="Q45" s="49">
        <f>'Sales Forecast'!F13</f>
        <v>350</v>
      </c>
      <c r="R45" s="49">
        <f>'Sales Forecast'!G13</f>
        <v>400</v>
      </c>
      <c r="S45" s="49">
        <f>'Sales Forecast'!H13</f>
        <v>450</v>
      </c>
      <c r="T45" s="49">
        <f>'Sales Forecast'!I13</f>
        <v>500</v>
      </c>
      <c r="U45" s="49">
        <f>'Sales Forecast'!J13</f>
        <v>400</v>
      </c>
      <c r="V45" s="49">
        <f>'Sales Forecast'!K13</f>
        <v>400</v>
      </c>
      <c r="W45" s="49">
        <f>'Sales Forecast'!L13</f>
        <v>350</v>
      </c>
      <c r="X45" s="49">
        <f>'Sales Forecast'!M13</f>
        <v>350</v>
      </c>
      <c r="Y45" s="49">
        <f>'Sales Forecast'!N13</f>
        <v>325</v>
      </c>
      <c r="Z45" s="49">
        <f>'Sales Forecast'!C30</f>
        <v>315</v>
      </c>
      <c r="AA45" s="49">
        <f>'Sales Forecast'!D30</f>
        <v>262.5</v>
      </c>
      <c r="AB45" s="49">
        <f>'Sales Forecast'!E30</f>
        <v>315</v>
      </c>
      <c r="AC45" s="49">
        <f>'Sales Forecast'!F30</f>
        <v>367.5</v>
      </c>
      <c r="AD45" s="49">
        <f>'Sales Forecast'!G30</f>
        <v>420</v>
      </c>
      <c r="AE45" s="49">
        <f>'Sales Forecast'!H30</f>
        <v>472.5</v>
      </c>
      <c r="AF45" s="49">
        <f>'Sales Forecast'!I30</f>
        <v>525</v>
      </c>
      <c r="AG45" s="49">
        <f>'Sales Forecast'!J30</f>
        <v>420</v>
      </c>
      <c r="AH45" s="49">
        <f>'Sales Forecast'!K30</f>
        <v>420</v>
      </c>
      <c r="AI45" s="49">
        <f>'Sales Forecast'!L30</f>
        <v>367.5</v>
      </c>
      <c r="AJ45" s="49">
        <f>'Sales Forecast'!M30</f>
        <v>367.5</v>
      </c>
      <c r="AK45" s="49">
        <f>'Sales Forecast'!N30</f>
        <v>341.25</v>
      </c>
    </row>
    <row r="46" spans="1:37" s="49" customFormat="1" x14ac:dyDescent="0.25">
      <c r="B46" s="51"/>
    </row>
    <row r="47" spans="1:37" s="49" customFormat="1" x14ac:dyDescent="0.25">
      <c r="B47" s="52">
        <f>'Sales Forecast'!C21</f>
        <v>42385</v>
      </c>
      <c r="C47" s="52">
        <f>'Sales Forecast'!D21</f>
        <v>42416</v>
      </c>
      <c r="D47" s="52">
        <f>'Sales Forecast'!E21</f>
        <v>42445</v>
      </c>
      <c r="E47" s="52">
        <f>'Sales Forecast'!F21</f>
        <v>42476</v>
      </c>
      <c r="F47" s="52">
        <f>'Sales Forecast'!G21</f>
        <v>42506</v>
      </c>
      <c r="G47" s="52">
        <f>'Sales Forecast'!H21</f>
        <v>42537</v>
      </c>
      <c r="H47" s="52">
        <f>'Sales Forecast'!I21</f>
        <v>42567</v>
      </c>
      <c r="I47" s="52">
        <f>'Sales Forecast'!J21</f>
        <v>42598</v>
      </c>
      <c r="J47" s="52">
        <f>'Sales Forecast'!K21</f>
        <v>42629</v>
      </c>
      <c r="K47" s="52">
        <f>'Sales Forecast'!L21</f>
        <v>42659</v>
      </c>
      <c r="L47" s="52">
        <f>'Sales Forecast'!M21</f>
        <v>42690</v>
      </c>
      <c r="M47" s="52">
        <f>'Sales Forecast'!N21</f>
        <v>42720</v>
      </c>
    </row>
    <row r="48" spans="1:37" s="49" customFormat="1" x14ac:dyDescent="0.25">
      <c r="A48" s="49" t="str">
        <f>'Sales Forecast'!A22</f>
        <v>Category A</v>
      </c>
      <c r="B48" s="53">
        <f>'Sales Forecast'!C22</f>
        <v>8.3333333333333329E-2</v>
      </c>
      <c r="C48" s="53">
        <f>'Sales Forecast'!D22</f>
        <v>0.08</v>
      </c>
      <c r="D48" s="53">
        <f>'Sales Forecast'!E22</f>
        <v>7.6666666666666661E-2</v>
      </c>
      <c r="E48" s="53">
        <f>'Sales Forecast'!F22</f>
        <v>7.3333333333333334E-2</v>
      </c>
      <c r="F48" s="53">
        <f>'Sales Forecast'!G22</f>
        <v>7.6666666666666661E-2</v>
      </c>
      <c r="G48" s="53">
        <f>'Sales Forecast'!H22</f>
        <v>0.08</v>
      </c>
      <c r="H48" s="53">
        <f>'Sales Forecast'!I22</f>
        <v>0.08</v>
      </c>
      <c r="I48" s="53">
        <f>'Sales Forecast'!J22</f>
        <v>8.3333333333333329E-2</v>
      </c>
      <c r="J48" s="53">
        <f>'Sales Forecast'!K22</f>
        <v>8.666666666666667E-2</v>
      </c>
      <c r="K48" s="53">
        <f>'Sales Forecast'!L22</f>
        <v>0.09</v>
      </c>
      <c r="L48" s="53">
        <f>'Sales Forecast'!M22</f>
        <v>9.3333333333333338E-2</v>
      </c>
      <c r="M48" s="53">
        <f>'Sales Forecast'!N22</f>
        <v>9.6666666666666665E-2</v>
      </c>
    </row>
    <row r="49" spans="1:14" s="49" customFormat="1" x14ac:dyDescent="0.25">
      <c r="A49" s="49" t="str">
        <f>'Sales Forecast'!A23</f>
        <v>Category B</v>
      </c>
      <c r="B49" s="53">
        <f>'Sales Forecast'!C23</f>
        <v>7.3394495412844041E-2</v>
      </c>
      <c r="C49" s="53">
        <f>'Sales Forecast'!D23</f>
        <v>5.5045871559633031E-2</v>
      </c>
      <c r="D49" s="53">
        <f>'Sales Forecast'!E23</f>
        <v>5.5045871559633031E-2</v>
      </c>
      <c r="E49" s="53">
        <f>'Sales Forecast'!F23</f>
        <v>6.4220183486238536E-2</v>
      </c>
      <c r="F49" s="53">
        <f>'Sales Forecast'!G23</f>
        <v>6.4220183486238536E-2</v>
      </c>
      <c r="G49" s="53">
        <f>'Sales Forecast'!H23</f>
        <v>7.3394495412844041E-2</v>
      </c>
      <c r="H49" s="53">
        <f>'Sales Forecast'!I23</f>
        <v>7.3394495412844041E-2</v>
      </c>
      <c r="I49" s="53">
        <f>'Sales Forecast'!J23</f>
        <v>8.2568807339449546E-2</v>
      </c>
      <c r="J49" s="53">
        <f>'Sales Forecast'!K23</f>
        <v>9.1743119266055051E-2</v>
      </c>
      <c r="K49" s="53">
        <f>'Sales Forecast'!L23</f>
        <v>0.11009174311926606</v>
      </c>
      <c r="L49" s="53">
        <f>'Sales Forecast'!M23</f>
        <v>0.12844036697247707</v>
      </c>
      <c r="M49" s="53">
        <f>'Sales Forecast'!N23</f>
        <v>0.12844036697247707</v>
      </c>
    </row>
    <row r="50" spans="1:14" s="49" customFormat="1" x14ac:dyDescent="0.25">
      <c r="A50" s="49" t="str">
        <f>'Sales Forecast'!A24</f>
        <v>Category C</v>
      </c>
      <c r="B50" s="53">
        <f>'Sales Forecast'!C24</f>
        <v>6.8571428571428575E-2</v>
      </c>
      <c r="C50" s="53">
        <f>'Sales Forecast'!D24</f>
        <v>5.7142857142857141E-2</v>
      </c>
      <c r="D50" s="53">
        <f>'Sales Forecast'!E24</f>
        <v>6.8571428571428575E-2</v>
      </c>
      <c r="E50" s="53">
        <f>'Sales Forecast'!F24</f>
        <v>0.08</v>
      </c>
      <c r="F50" s="53">
        <f>'Sales Forecast'!G24</f>
        <v>9.1428571428571428E-2</v>
      </c>
      <c r="G50" s="53">
        <f>'Sales Forecast'!H24</f>
        <v>0.10285714285714286</v>
      </c>
      <c r="H50" s="53">
        <f>'Sales Forecast'!I24</f>
        <v>0.11428571428571428</v>
      </c>
      <c r="I50" s="53">
        <f>'Sales Forecast'!J24</f>
        <v>9.1428571428571428E-2</v>
      </c>
      <c r="J50" s="53">
        <f>'Sales Forecast'!K24</f>
        <v>9.1428571428571428E-2</v>
      </c>
      <c r="K50" s="53">
        <f>'Sales Forecast'!L24</f>
        <v>0.08</v>
      </c>
      <c r="L50" s="53">
        <f>'Sales Forecast'!M24</f>
        <v>0.08</v>
      </c>
      <c r="M50" s="53">
        <f>'Sales Forecast'!N24</f>
        <v>7.4285714285714288E-2</v>
      </c>
    </row>
    <row r="51" spans="1:14" s="49" customFormat="1" x14ac:dyDescent="0.25">
      <c r="A51" s="49" t="s">
        <v>14</v>
      </c>
      <c r="B51" s="53">
        <f>'Sales Forecast'!C25</f>
        <v>7.5099752439201944E-2</v>
      </c>
      <c r="C51" s="53">
        <f>'Sales Forecast'!D25</f>
        <v>6.4062909567496704E-2</v>
      </c>
      <c r="D51" s="53">
        <f>'Sales Forecast'!E25</f>
        <v>6.6761322265909404E-2</v>
      </c>
      <c r="E51" s="53">
        <f>'Sales Forecast'!F25</f>
        <v>7.2517838939857263E-2</v>
      </c>
      <c r="F51" s="53">
        <f>'Sales Forecast'!G25</f>
        <v>7.7438473860492185E-2</v>
      </c>
      <c r="G51" s="53">
        <f>'Sales Forecast'!H25</f>
        <v>8.5417212756662281E-2</v>
      </c>
      <c r="H51" s="53">
        <f>'Sales Forecast'!I25</f>
        <v>8.9226736566186085E-2</v>
      </c>
      <c r="I51" s="53">
        <f>'Sales Forecast'!J25</f>
        <v>8.577690403378474E-2</v>
      </c>
      <c r="J51" s="53">
        <f>'Sales Forecast'!K25</f>
        <v>8.9946119120431017E-2</v>
      </c>
      <c r="K51" s="53">
        <f>'Sales Forecast'!L25</f>
        <v>9.3363914373088649E-2</v>
      </c>
      <c r="L51" s="53">
        <f>'Sales Forecast'!M25</f>
        <v>0.10059123343527011</v>
      </c>
      <c r="M51" s="53">
        <f>'Sales Forecast'!N25</f>
        <v>9.9797582641619323E-2</v>
      </c>
    </row>
    <row r="52" spans="1:14" s="47" customFormat="1" x14ac:dyDescent="0.25"/>
    <row r="53" spans="1:14" s="47" customFormat="1" x14ac:dyDescent="0.25">
      <c r="B53" s="52">
        <f>'Sales Forecast'!C16</f>
        <v>42385</v>
      </c>
      <c r="C53" s="52">
        <f>'Sales Forecast'!D16</f>
        <v>42416</v>
      </c>
      <c r="D53" s="52">
        <f>'Sales Forecast'!E16</f>
        <v>42445</v>
      </c>
      <c r="E53" s="52">
        <f>'Sales Forecast'!F16</f>
        <v>42476</v>
      </c>
      <c r="F53" s="52">
        <f>'Sales Forecast'!G16</f>
        <v>42506</v>
      </c>
      <c r="G53" s="52">
        <f>'Sales Forecast'!H16</f>
        <v>42537</v>
      </c>
      <c r="H53" s="52">
        <f>'Sales Forecast'!I16</f>
        <v>42567</v>
      </c>
      <c r="I53" s="52">
        <f>'Sales Forecast'!J16</f>
        <v>42598</v>
      </c>
      <c r="J53" s="52">
        <f>'Sales Forecast'!K16</f>
        <v>42629</v>
      </c>
      <c r="K53" s="52">
        <f>'Sales Forecast'!L16</f>
        <v>42659</v>
      </c>
      <c r="L53" s="52">
        <f>'Sales Forecast'!M16</f>
        <v>42690</v>
      </c>
      <c r="M53" s="52">
        <f>'Sales Forecast'!N16</f>
        <v>42720</v>
      </c>
      <c r="N53" s="52"/>
    </row>
    <row r="54" spans="1:14" s="47" customFormat="1" x14ac:dyDescent="0.25">
      <c r="A54" s="47" t="str">
        <f>'Sales Forecast'!A17</f>
        <v>Category A</v>
      </c>
      <c r="B54" s="48">
        <f>'Sales Forecast'!C17</f>
        <v>0.25</v>
      </c>
      <c r="C54" s="48">
        <f>'Sales Forecast'!D17</f>
        <v>0.14285714285714285</v>
      </c>
      <c r="D54" s="48">
        <f>'Sales Forecast'!E17</f>
        <v>4.5454545454545456E-2</v>
      </c>
      <c r="E54" s="48">
        <f>'Sales Forecast'!F17</f>
        <v>-4.3478260869565216E-2</v>
      </c>
      <c r="F54" s="48">
        <f>'Sales Forecast'!G17</f>
        <v>4.5454545454545456E-2</v>
      </c>
      <c r="G54" s="48">
        <f>'Sales Forecast'!H17</f>
        <v>0.14285714285714285</v>
      </c>
      <c r="H54" s="48">
        <f>'Sales Forecast'!I17</f>
        <v>0.14285714285714285</v>
      </c>
      <c r="I54" s="48">
        <f>'Sales Forecast'!J17</f>
        <v>0.13636363636363635</v>
      </c>
      <c r="J54" s="48">
        <f>'Sales Forecast'!K17</f>
        <v>0.13043478260869565</v>
      </c>
      <c r="K54" s="48">
        <f>'Sales Forecast'!L17</f>
        <v>0.125</v>
      </c>
      <c r="L54" s="48">
        <f>'Sales Forecast'!M17</f>
        <v>7.6923076923076927E-2</v>
      </c>
      <c r="M54" s="48">
        <f>'Sales Forecast'!N17</f>
        <v>0.11538461538461539</v>
      </c>
      <c r="N54" s="48"/>
    </row>
    <row r="55" spans="1:14" s="47" customFormat="1" x14ac:dyDescent="0.25">
      <c r="A55" s="47" t="str">
        <f>'Sales Forecast'!A18</f>
        <v>Category B</v>
      </c>
      <c r="B55" s="48">
        <f>'Sales Forecast'!C18</f>
        <v>0.33333333333333331</v>
      </c>
      <c r="C55" s="48">
        <f>'Sales Forecast'!D18</f>
        <v>0.5</v>
      </c>
      <c r="D55" s="48">
        <f>'Sales Forecast'!E18</f>
        <v>0.5</v>
      </c>
      <c r="E55" s="48">
        <f>'Sales Forecast'!F18</f>
        <v>0.4</v>
      </c>
      <c r="F55" s="48">
        <f>'Sales Forecast'!G18</f>
        <v>0.4</v>
      </c>
      <c r="G55" s="48">
        <f>'Sales Forecast'!H18</f>
        <v>0.33333333333333331</v>
      </c>
      <c r="H55" s="48">
        <f>'Sales Forecast'!I18</f>
        <v>0.33333333333333331</v>
      </c>
      <c r="I55" s="48">
        <f>'Sales Forecast'!J18</f>
        <v>0.2857142857142857</v>
      </c>
      <c r="J55" s="48">
        <f>'Sales Forecast'!K18</f>
        <v>0.25</v>
      </c>
      <c r="K55" s="48">
        <f>'Sales Forecast'!L18</f>
        <v>0.2</v>
      </c>
      <c r="L55" s="48">
        <f>'Sales Forecast'!M18</f>
        <v>0.16666666666666666</v>
      </c>
      <c r="M55" s="48">
        <f>'Sales Forecast'!N18</f>
        <v>0.16666666666666666</v>
      </c>
      <c r="N55" s="48"/>
    </row>
    <row r="56" spans="1:14" s="47" customFormat="1" x14ac:dyDescent="0.25">
      <c r="A56" s="47" t="str">
        <f>'Sales Forecast'!A19</f>
        <v>Category C</v>
      </c>
      <c r="B56" s="48">
        <f>'Sales Forecast'!C19</f>
        <v>1</v>
      </c>
      <c r="C56" s="48">
        <f>'Sales Forecast'!D19</f>
        <v>0.25</v>
      </c>
      <c r="D56" s="48">
        <f>'Sales Forecast'!E19</f>
        <v>0.2</v>
      </c>
      <c r="E56" s="48">
        <f>'Sales Forecast'!F19</f>
        <v>0.16666666666666666</v>
      </c>
      <c r="F56" s="48">
        <f>'Sales Forecast'!G19</f>
        <v>0.14285714285714285</v>
      </c>
      <c r="G56" s="48">
        <f>'Sales Forecast'!H19</f>
        <v>0.125</v>
      </c>
      <c r="H56" s="48">
        <f>'Sales Forecast'!I19</f>
        <v>0.25</v>
      </c>
      <c r="I56" s="48">
        <f>'Sales Forecast'!J19</f>
        <v>0.14285714285714285</v>
      </c>
      <c r="J56" s="48">
        <f>'Sales Forecast'!K19</f>
        <v>0.14285714285714285</v>
      </c>
      <c r="K56" s="48">
        <f>'Sales Forecast'!L19</f>
        <v>0.16666666666666666</v>
      </c>
      <c r="L56" s="48">
        <f>'Sales Forecast'!M19</f>
        <v>0.16666666666666666</v>
      </c>
      <c r="M56" s="48">
        <f>'Sales Forecast'!N19</f>
        <v>8.3333333333333329E-2</v>
      </c>
      <c r="N56" s="48"/>
    </row>
    <row r="57" spans="1:14" s="47" customFormat="1" x14ac:dyDescent="0.25">
      <c r="A57" s="55" t="s">
        <v>20</v>
      </c>
      <c r="B57" s="48">
        <f>'Sales Forecast'!$O$17</f>
        <v>0.1070110701107011</v>
      </c>
      <c r="C57" s="48">
        <f>'Sales Forecast'!$O$17</f>
        <v>0.1070110701107011</v>
      </c>
      <c r="D57" s="48">
        <f>'Sales Forecast'!$O$17</f>
        <v>0.1070110701107011</v>
      </c>
      <c r="E57" s="48">
        <f>'Sales Forecast'!$O$17</f>
        <v>0.1070110701107011</v>
      </c>
      <c r="F57" s="48">
        <f>'Sales Forecast'!$O$17</f>
        <v>0.1070110701107011</v>
      </c>
      <c r="G57" s="48">
        <f>'Sales Forecast'!$O$17</f>
        <v>0.1070110701107011</v>
      </c>
      <c r="H57" s="48">
        <f>'Sales Forecast'!$O$17</f>
        <v>0.1070110701107011</v>
      </c>
      <c r="I57" s="48">
        <f>'Sales Forecast'!$O$17</f>
        <v>0.1070110701107011</v>
      </c>
      <c r="J57" s="48">
        <f>'Sales Forecast'!$O$17</f>
        <v>0.1070110701107011</v>
      </c>
      <c r="K57" s="48">
        <f>'Sales Forecast'!$O$17</f>
        <v>0.1070110701107011</v>
      </c>
      <c r="L57" s="48">
        <f>'Sales Forecast'!$O$17</f>
        <v>0.1070110701107011</v>
      </c>
      <c r="M57" s="48">
        <f>'Sales Forecast'!$O$17</f>
        <v>0.1070110701107011</v>
      </c>
    </row>
    <row r="58" spans="1:14" s="47" customFormat="1" x14ac:dyDescent="0.25">
      <c r="A58" s="55" t="s">
        <v>21</v>
      </c>
      <c r="B58" s="48">
        <f>'Sales Forecast'!$O$18</f>
        <v>0.28235294117647058</v>
      </c>
      <c r="C58" s="48">
        <f>'Sales Forecast'!$O$18</f>
        <v>0.28235294117647058</v>
      </c>
      <c r="D58" s="48">
        <f>'Sales Forecast'!$O$18</f>
        <v>0.28235294117647058</v>
      </c>
      <c r="E58" s="48">
        <f>'Sales Forecast'!$O$18</f>
        <v>0.28235294117647058</v>
      </c>
      <c r="F58" s="48">
        <f>'Sales Forecast'!$O$18</f>
        <v>0.28235294117647058</v>
      </c>
      <c r="G58" s="48">
        <f>'Sales Forecast'!$O$18</f>
        <v>0.28235294117647058</v>
      </c>
      <c r="H58" s="48">
        <f>'Sales Forecast'!$O$18</f>
        <v>0.28235294117647058</v>
      </c>
      <c r="I58" s="48">
        <f>'Sales Forecast'!$O$18</f>
        <v>0.28235294117647058</v>
      </c>
      <c r="J58" s="48">
        <f>'Sales Forecast'!$O$18</f>
        <v>0.28235294117647058</v>
      </c>
      <c r="K58" s="48">
        <f>'Sales Forecast'!$O$18</f>
        <v>0.28235294117647058</v>
      </c>
      <c r="L58" s="48">
        <f>'Sales Forecast'!$O$18</f>
        <v>0.28235294117647058</v>
      </c>
      <c r="M58" s="48">
        <f>'Sales Forecast'!$O$18</f>
        <v>0.28235294117647058</v>
      </c>
    </row>
    <row r="59" spans="1:14" s="47" customFormat="1" x14ac:dyDescent="0.25">
      <c r="A59" s="55" t="s">
        <v>22</v>
      </c>
      <c r="B59" s="48">
        <f>'Sales Forecast'!$O$19</f>
        <v>0.19863013698630136</v>
      </c>
      <c r="C59" s="48">
        <f>'Sales Forecast'!$O$19</f>
        <v>0.19863013698630136</v>
      </c>
      <c r="D59" s="48">
        <f>'Sales Forecast'!$O$19</f>
        <v>0.19863013698630136</v>
      </c>
      <c r="E59" s="48">
        <f>'Sales Forecast'!$O$19</f>
        <v>0.19863013698630136</v>
      </c>
      <c r="F59" s="48">
        <f>'Sales Forecast'!$O$19</f>
        <v>0.19863013698630136</v>
      </c>
      <c r="G59" s="48">
        <f>'Sales Forecast'!$O$19</f>
        <v>0.19863013698630136</v>
      </c>
      <c r="H59" s="48">
        <f>'Sales Forecast'!$O$19</f>
        <v>0.19863013698630136</v>
      </c>
      <c r="I59" s="48">
        <f>'Sales Forecast'!$O$19</f>
        <v>0.19863013698630136</v>
      </c>
      <c r="J59" s="48">
        <f>'Sales Forecast'!$O$19</f>
        <v>0.19863013698630136</v>
      </c>
      <c r="K59" s="48">
        <f>'Sales Forecast'!$O$19</f>
        <v>0.19863013698630136</v>
      </c>
      <c r="L59" s="48">
        <f>'Sales Forecast'!$O$19</f>
        <v>0.19863013698630136</v>
      </c>
      <c r="M59" s="48">
        <f>'Sales Forecast'!$O$19</f>
        <v>0.19863013698630136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GridLines="0" workbookViewId="0">
      <selection sqref="A1:I1"/>
    </sheetView>
  </sheetViews>
  <sheetFormatPr defaultColWidth="8.7109375" defaultRowHeight="22.5" customHeight="1" x14ac:dyDescent="0.2"/>
  <cols>
    <col min="1" max="16384" width="8.7109375" style="6"/>
  </cols>
  <sheetData>
    <row r="1" spans="1:9" ht="22.5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9" ht="22.5" customHeight="1" x14ac:dyDescent="0.2">
      <c r="A2" s="71" t="s">
        <v>2</v>
      </c>
      <c r="B2" s="71"/>
      <c r="C2" s="71"/>
      <c r="D2" s="71"/>
      <c r="E2" s="71"/>
      <c r="F2" s="71"/>
      <c r="G2" s="71"/>
      <c r="H2" s="71"/>
      <c r="I2" s="71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Sales Forecast</vt:lpstr>
      <vt:lpstr>Chart</vt:lpstr>
      <vt:lpstr>Instruction</vt:lpstr>
      <vt:lpstr>Chart!Print_Area</vt:lpstr>
      <vt:lpstr>'Sales Forecast'!Print_Area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Forecast Template</dc:title>
  <dc:creator>www.templatewave.com</dc:creator>
  <dc:description>(c) 2016 Templatewave. All Rights Reserved.</dc:description>
  <cp:lastModifiedBy/>
  <dcterms:created xsi:type="dcterms:W3CDTF">2016-10-14T14:19:11Z</dcterms:created>
  <dcterms:modified xsi:type="dcterms:W3CDTF">2016-10-14T14:19:23Z</dcterms:modified>
</cp:coreProperties>
</file>