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3395" windowHeight="79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<sst xmlns="http://schemas.openxmlformats.org/spreadsheetml/2006/main" count="30" uniqueCount="25">
  <si>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Amount Owed</t>
  </si>
  <si>
    <t>Debt Reduction Plan</t>
  </si>
  <si>
    <t>Item</t>
  </si>
  <si>
    <t>Additional Payment</t>
  </si>
  <si>
    <t>Payment Plan and Pay-off Dates</t>
  </si>
  <si>
    <t>Total</t>
  </si>
  <si>
    <t>Enter values into yellow boxes.</t>
  </si>
  <si>
    <t>Minimum Monthly Payment*</t>
  </si>
  <si>
    <t>Yearly Interest Rate</t>
  </si>
  <si>
    <t>DIRECTIONS:</t>
  </si>
  <si>
    <t>* Calculated based on 2%</t>
  </si>
  <si>
    <t>of amount owed. Type in</t>
  </si>
  <si>
    <t>real value if it is different</t>
  </si>
  <si>
    <t>than what is shown.</t>
  </si>
  <si>
    <t># of Months to Payoff</t>
  </si>
  <si>
    <t>If there are more than seven debts,</t>
  </si>
  <si>
    <t>continue in table below…</t>
  </si>
  <si>
    <t>Number of Payments on a Loan</t>
  </si>
  <si>
    <t>Loan Balance after N Payments:</t>
  </si>
  <si>
    <t>FYI - The equations used in G22-G41 come from:</t>
  </si>
  <si>
    <t>Start Date/ Payoff Dates</t>
  </si>
  <si>
    <t>Enter start date in yellow box at left</t>
  </si>
  <si>
    <t>to see future pay-off dates.</t>
  </si>
  <si>
    <t>If you have more than 20 debts, highlight row 41 and copy it to paste into rows 42 and following.</t>
  </si>
  <si>
    <r>
      <t xml:space="preserve">Minimum Monthly Payment </t>
    </r>
    <r>
      <rPr>
        <b/>
        <sz val="12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</si>
</sst>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"/>
    <numFmt numFmtId="167" formatCode="&quot;$&quot;#,##0.0_);[Red]\(&quot;$&quot;#,##0.0\)"/>
    <numFmt numFmtId="168" formatCode="#,##0.0_);\(#,##0.0\)"/>
    <numFmt numFmtId="169" formatCode="#,##0.000_);\(#,##0.000\)"/>
    <numFmt numFmtId="170" formatCode="#,##0.0000_);\(#,##0.0000\)"/>
    <numFmt numFmtId="171" formatCode="#,##0.00000_);\(#,##0.00000\)"/>
    <numFmt numFmtId="172" formatCode="#,##0.000000_);\(#,##0.000000\)"/>
    <numFmt numFmtId="173" formatCode="#,##0.0000000_);\(#,##0.0000000\)"/>
    <numFmt numFmtId="174" formatCode="#,##0.00000000_);\(#,##0.00000000\)"/>
    <numFmt numFmtId="175" formatCode="#,##0.000000000_);\(#,##0.000000000\)"/>
    <numFmt numFmtId="176" formatCode="#,##0.0000000000_);\(#,##0.0000000000\)"/>
    <numFmt numFmtId="177" formatCode="#,##0.00000000000_);\(#,##0.00000000000\)"/>
    <numFmt numFmtId="178" formatCode="#,##0.00000000000000000000000_);\(#,##0.00000000000000000000000\)"/>
    <numFmt numFmtId="179" formatCode="#,##0.000000000000000000000000_);\(#,##0.000000000000000000000000\)"/>
    <numFmt numFmtId="180" formatCode="#,##0.0000000000000000000000_);\(#,##0.0000000000000000000000\)"/>
    <numFmt numFmtId="181" formatCode="#,##0.000000000000000000000_);\(#,##0.000000000000000000000\)"/>
    <numFmt numFmtId="182" formatCode="#,##0.00000000000000000000_);\(#,##0.00000000000000000000\)"/>
    <numFmt numFmtId="183" formatCode="#,##0.0000000000000000000_);\(#,##0.0000000000000000000\)"/>
    <numFmt numFmtId="184" formatCode="#,##0.000000000000000000_);\(#,##0.000000000000000000\)"/>
    <numFmt numFmtId="185" formatCode="#,##0.00000000000000000_);\(#,##0.00000000000000000\)"/>
    <numFmt numFmtId="186" formatCode="#,##0.0000000000000000_);\(#,##0.0000000000000000\)"/>
    <numFmt numFmtId="187" formatCode="#,##0.000000000000000_);\(#,##0.000000000000000\)"/>
    <numFmt numFmtId="188" formatCode="#,##0.00000000000000_);\(#,##0.00000000000000\)"/>
    <numFmt numFmtId="189" formatCode="#,##0.0000000000000_);\(#,##0.0000000000000\)"/>
    <numFmt numFmtId="190" formatCode="#,##0.000000000000_);\(#,##0.000000000000\)"/>
    <numFmt numFmtId="191" formatCode="mm/dd/yy"/>
    <numFmt numFmtId="192" formatCode="0.0000000"/>
    <numFmt numFmtId="193" formatCode="0.000000"/>
    <numFmt numFmtId="194" formatCode="0.00000"/>
    <numFmt numFmtId="195" formatCode="0.0000"/>
    <numFmt numFmtId="196" formatCode="0.0"/>
    <numFmt numFmtId="197" formatCode="0;\-0;;@"/>
    <numFmt numFmtId="198" formatCode="&quot;Yes&quot;;&quot;Yes&quot;;&quot;No&quot;"/>
    <numFmt numFmtId="199" formatCode="&quot;True&quot;;&quot;True&quot;;&quot;False&quot;"/>
    <numFmt numFmtId="200" formatCode="&quot;On&quot;;&quot;On&quot;;&quot;Off&quot;"/>
  </numFmts>
  <fonts count="13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  <font>
      <sz val="6"/>
      <color indexed="10"/>
      <name val="Arial"/>
      <family val="2"/>
    </font>
    <font>
      <sz val="10"/>
      <color indexed="55"/>
      <name val="Arial"/>
      <family val="2"/>
    </font>
    <font>
      <b/>
      <sz val="8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37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21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191" fontId="0" fillId="2" borderId="3" xfId="0" applyNumberFormat="1" applyFill="1" applyBorder="1" applyAlignment="1" applyProtection="1">
      <alignment horizontal="center" vertical="center"/>
      <protection locked="0"/>
    </xf>
    <xf numFmtId="197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0" fontId="1" fillId="0" borderId="5" xfId="0" applyFont="1" applyBorder="1" applyAlignment="1" applyProtection="1">
      <alignment horizontal="centerContinuous" vertical="center" wrapText="1"/>
      <protection/>
    </xf>
    <xf numFmtId="0" fontId="0" fillId="0" borderId="6" xfId="0" applyBorder="1" applyAlignment="1" applyProtection="1">
      <alignment horizontal="centerContinuous" vertical="center" wrapText="1"/>
      <protection/>
    </xf>
    <xf numFmtId="0" fontId="0" fillId="0" borderId="7" xfId="0" applyBorder="1" applyAlignment="1" applyProtection="1">
      <alignment horizontal="centerContinuous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197" fontId="0" fillId="0" borderId="1" xfId="0" applyNumberFormat="1" applyBorder="1" applyAlignment="1" applyProtection="1">
      <alignment horizontal="center" vertical="center"/>
      <protection/>
    </xf>
    <xf numFmtId="37" fontId="0" fillId="0" borderId="0" xfId="0" applyNumberFormat="1" applyBorder="1" applyAlignment="1" applyProtection="1">
      <alignment horizontal="center" vertical="center"/>
      <protection/>
    </xf>
    <xf numFmtId="37" fontId="1" fillId="0" borderId="1" xfId="0" applyNumberFormat="1" applyFont="1" applyBorder="1" applyAlignment="1" applyProtection="1">
      <alignment horizontal="center" vertical="center"/>
      <protection/>
    </xf>
    <xf numFmtId="37" fontId="0" fillId="0" borderId="1" xfId="0" applyNumberFormat="1" applyBorder="1" applyAlignment="1" applyProtection="1">
      <alignment horizontal="center" vertical="center"/>
      <protection/>
    </xf>
    <xf numFmtId="164" fontId="0" fillId="0" borderId="1" xfId="21" applyNumberForma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left"/>
      <protection/>
    </xf>
    <xf numFmtId="0" fontId="2" fillId="0" borderId="0" xfId="0" applyFont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3" fontId="0" fillId="0" borderId="3" xfId="0" applyNumberForma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indent="1"/>
      <protection/>
    </xf>
    <xf numFmtId="37" fontId="0" fillId="0" borderId="1" xfId="0" applyNumberFormat="1" applyFill="1" applyBorder="1" applyAlignment="1" applyProtection="1">
      <alignment horizontal="center" vertical="center"/>
      <protection/>
    </xf>
    <xf numFmtId="164" fontId="0" fillId="0" borderId="1" xfId="0" applyNumberFormat="1" applyFill="1" applyBorder="1" applyAlignment="1" applyProtection="1">
      <alignment horizontal="center" vertical="center"/>
      <protection/>
    </xf>
    <xf numFmtId="3" fontId="0" fillId="0" borderId="1" xfId="0" applyNumberFormat="1" applyBorder="1" applyAlignment="1" applyProtection="1">
      <alignment horizontal="center" vertical="center"/>
      <protection/>
    </xf>
    <xf numFmtId="0" fontId="0" fillId="0" borderId="1" xfId="0" applyNumberFormat="1" applyBorder="1" applyAlignment="1" applyProtection="1">
      <alignment horizontal="center" vertical="center"/>
      <protection/>
    </xf>
    <xf numFmtId="191" fontId="0" fillId="0" borderId="1" xfId="0" applyNumberForma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top" indent="3"/>
      <protection/>
    </xf>
    <xf numFmtId="197" fontId="9" fillId="0" borderId="0" xfId="0" applyNumberFormat="1" applyFont="1" applyAlignment="1" applyProtection="1">
      <alignment horizontal="left"/>
      <protection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 indent="1"/>
      <protection locked="0"/>
    </xf>
    <xf numFmtId="0" fontId="10" fillId="0" borderId="0" xfId="0" applyFont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1" fillId="3" borderId="8" xfId="0" applyFont="1" applyFill="1" applyBorder="1" applyAlignment="1" applyProtection="1">
      <alignment horizontal="left"/>
      <protection/>
    </xf>
    <xf numFmtId="0" fontId="1" fillId="3" borderId="9" xfId="0" applyFont="1" applyFill="1" applyBorder="1" applyAlignment="1" applyProtection="1">
      <alignment horizontal="left"/>
      <protection/>
    </xf>
    <xf numFmtId="0" fontId="1" fillId="3" borderId="10" xfId="0" applyFont="1" applyFill="1" applyBorder="1" applyAlignment="1" applyProtection="1">
      <alignment horizontal="left"/>
      <protection/>
    </xf>
    <xf numFmtId="0" fontId="1" fillId="3" borderId="11" xfId="0" applyFont="1" applyFill="1" applyBorder="1" applyAlignment="1" applyProtection="1">
      <alignment horizontal="left"/>
      <protection/>
    </xf>
    <xf numFmtId="0" fontId="1" fillId="3" borderId="0" xfId="0" applyFont="1" applyFill="1" applyBorder="1" applyAlignment="1" applyProtection="1">
      <alignment horizontal="left"/>
      <protection/>
    </xf>
    <xf numFmtId="0" fontId="1" fillId="3" borderId="12" xfId="0" applyFont="1" applyFill="1" applyBorder="1" applyAlignment="1" applyProtection="1">
      <alignment horizontal="left"/>
      <protection/>
    </xf>
    <xf numFmtId="0" fontId="1" fillId="3" borderId="13" xfId="0" applyFont="1" applyFill="1" applyBorder="1" applyAlignment="1" applyProtection="1">
      <alignment horizontal="left"/>
      <protection/>
    </xf>
    <xf numFmtId="0" fontId="1" fillId="3" borderId="14" xfId="0" applyFont="1" applyFill="1" applyBorder="1" applyAlignment="1" applyProtection="1">
      <alignment horizontal="left"/>
      <protection/>
    </xf>
    <xf numFmtId="0" fontId="1" fillId="3" borderId="15" xfId="0" applyFont="1" applyFill="1" applyBorder="1" applyAlignment="1" applyProtection="1">
      <alignment horizontal="left"/>
      <protection/>
    </xf>
    <xf numFmtId="0" fontId="1" fillId="0" borderId="8" xfId="0" applyFont="1" applyBorder="1" applyAlignment="1" applyProtection="1">
      <alignment horizontal="left"/>
      <protection/>
    </xf>
    <xf numFmtId="0" fontId="1" fillId="0" borderId="9" xfId="0" applyFont="1" applyBorder="1" applyAlignment="1" applyProtection="1">
      <alignment horizontal="left"/>
      <protection/>
    </xf>
    <xf numFmtId="0" fontId="1" fillId="0" borderId="10" xfId="0" applyFont="1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/>
    </xf>
    <xf numFmtId="0" fontId="0" fillId="0" borderId="14" xfId="0" applyBorder="1" applyAlignment="1" applyProtection="1">
      <alignment horizontal="left"/>
      <protection/>
    </xf>
    <xf numFmtId="0" fontId="0" fillId="0" borderId="15" xfId="0" applyBorder="1" applyAlignment="1" applyProtection="1">
      <alignment horizontal="left"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295275</xdr:colOff>
      <xdr:row>34</xdr:row>
      <xdr:rowOff>19050</xdr:rowOff>
    </xdr:from>
    <xdr:to>
      <xdr:col>11</xdr:col>
      <xdr:colOff>628650</xdr:colOff>
      <xdr:row>36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8667750"/>
          <a:ext cx="17811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31</xdr:row>
      <xdr:rowOff>38100</xdr:rowOff>
    </xdr:from>
    <xdr:to>
      <xdr:col>11</xdr:col>
      <xdr:colOff>381000</xdr:colOff>
      <xdr:row>33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81675" y="8058150"/>
          <a:ext cx="17621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5"/>
  <sheetViews>
    <sheetView showGridLines="0" tabSelected="1" workbookViewId="0" topLeftCell="A1">
      <selection activeCell="E3" sqref="E3:E4"/>
    </sheetView>
  </sheetViews>
  <sheetFormatPr defaultColWidth="9.140625" defaultRowHeight="12.75"/>
  <cols>
    <col min="1" max="1" width="0.85546875" style="38" customWidth="1"/>
    <col min="2" max="3" width="10.8515625" style="38" customWidth="1"/>
    <col min="4" max="4" width="8.8515625" style="38" customWidth="1"/>
    <col min="5" max="13" width="10.8515625" style="38" customWidth="1"/>
    <col min="14" max="16384" width="9.140625" style="38" customWidth="1"/>
  </cols>
  <sheetData>
    <row r="1" spans="2:13" s="7" customFormat="1" ht="36.75" customHeight="1">
      <c r="B1" s="65" t="s">
        <v>1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="8" customFormat="1" ht="4.5" customHeight="1"/>
    <row r="3" spans="2:13" s="13" customFormat="1" ht="25.5" customHeight="1">
      <c r="B3" s="63" t="s">
        <v>2</v>
      </c>
      <c r="C3" s="63" t="s">
        <v>0</v>
      </c>
      <c r="D3" s="63" t="s">
        <v>8</v>
      </c>
      <c r="E3" s="63" t="s">
        <v>24</v>
      </c>
      <c r="F3" s="9" t="s">
        <v>3</v>
      </c>
      <c r="G3" s="10" t="s">
        <v>4</v>
      </c>
      <c r="H3" s="11"/>
      <c r="I3" s="11"/>
      <c r="J3" s="11"/>
      <c r="K3" s="11"/>
      <c r="L3" s="11"/>
      <c r="M3" s="12"/>
    </row>
    <row r="4" spans="2:13" s="15" customFormat="1" ht="17.25" customHeight="1">
      <c r="B4" s="64"/>
      <c r="C4" s="64"/>
      <c r="D4" s="64"/>
      <c r="E4" s="64"/>
      <c r="F4" s="3"/>
      <c r="G4" s="14">
        <f>IF($G22=0,"",$G22&amp;IF(G22=1," month"," months"))</f>
      </c>
      <c r="H4" s="14">
        <f>IF($G23=0,"",$G23&amp;" months")</f>
      </c>
      <c r="I4" s="14">
        <f>IF($G24=0,"",$G24&amp;" months")</f>
      </c>
      <c r="J4" s="14">
        <f>IF($G25=0,"",$G25&amp;" months")</f>
      </c>
      <c r="K4" s="14">
        <f>IF($G26=0,"",$G26&amp;" months")</f>
      </c>
      <c r="L4" s="14">
        <f>IF($G27=0,"",$G27&amp;" months")</f>
      </c>
      <c r="M4" s="14">
        <f>IF($G28=0,"",$G28&amp;" months")</f>
      </c>
    </row>
    <row r="5" spans="2:13" s="17" customFormat="1" ht="27.75" customHeight="1">
      <c r="B5" s="1"/>
      <c r="C5" s="1"/>
      <c r="D5" s="2"/>
      <c r="E5" s="5">
        <f aca="true" t="shared" si="0" ref="E5:E11">IF(C5="",0,ROUND(2%*C5,0))</f>
        <v>0</v>
      </c>
      <c r="F5" s="16">
        <f>F4+E5</f>
        <v>0</v>
      </c>
      <c r="G5" s="16">
        <f>IF(OR(F5="",F5=0),"","Paid!")</f>
      </c>
      <c r="H5" s="16"/>
      <c r="I5" s="16"/>
      <c r="J5" s="16"/>
      <c r="K5" s="16"/>
      <c r="L5" s="16"/>
      <c r="M5" s="16"/>
    </row>
    <row r="6" spans="2:13" s="17" customFormat="1" ht="27.75" customHeight="1">
      <c r="B6" s="1"/>
      <c r="C6" s="1"/>
      <c r="D6" s="2"/>
      <c r="E6" s="5">
        <f t="shared" si="0"/>
        <v>0</v>
      </c>
      <c r="F6" s="16">
        <f aca="true" t="shared" si="1" ref="F6:F11">E6</f>
        <v>0</v>
      </c>
      <c r="G6" s="16">
        <f>IF(F6=0,0,F5+F6)</f>
        <v>0</v>
      </c>
      <c r="H6" s="16">
        <f>IF(OR(G6="",G6=0),"","Paid!")</f>
      </c>
      <c r="I6" s="16"/>
      <c r="J6" s="16"/>
      <c r="K6" s="16"/>
      <c r="L6" s="16"/>
      <c r="M6" s="16"/>
    </row>
    <row r="7" spans="2:13" s="17" customFormat="1" ht="27.75" customHeight="1">
      <c r="B7" s="1"/>
      <c r="C7" s="1"/>
      <c r="D7" s="2"/>
      <c r="E7" s="5">
        <f t="shared" si="0"/>
        <v>0</v>
      </c>
      <c r="F7" s="16">
        <f t="shared" si="1"/>
        <v>0</v>
      </c>
      <c r="G7" s="16">
        <f>F7</f>
        <v>0</v>
      </c>
      <c r="H7" s="16">
        <f>IF(G7=0,0,G6+G7)</f>
        <v>0</v>
      </c>
      <c r="I7" s="16">
        <f>IF(OR(H7="",H7=0),"","Paid!")</f>
      </c>
      <c r="J7" s="16"/>
      <c r="K7" s="16"/>
      <c r="L7" s="16"/>
      <c r="M7" s="16"/>
    </row>
    <row r="8" spans="2:13" s="17" customFormat="1" ht="27.75" customHeight="1">
      <c r="B8" s="1"/>
      <c r="C8" s="1"/>
      <c r="D8" s="2"/>
      <c r="E8" s="5">
        <f t="shared" si="0"/>
        <v>0</v>
      </c>
      <c r="F8" s="16">
        <f>E8</f>
        <v>0</v>
      </c>
      <c r="G8" s="16">
        <f>F8</f>
        <v>0</v>
      </c>
      <c r="H8" s="16">
        <f>G8</f>
        <v>0</v>
      </c>
      <c r="I8" s="16">
        <f>IF(H8=0,0,H7+H8)</f>
        <v>0</v>
      </c>
      <c r="J8" s="16">
        <f>IF(OR(I8="",I8=0),"","Paid!")</f>
      </c>
      <c r="K8" s="16"/>
      <c r="L8" s="16"/>
      <c r="M8" s="16"/>
    </row>
    <row r="9" spans="2:13" s="17" customFormat="1" ht="27.75" customHeight="1">
      <c r="B9" s="1"/>
      <c r="C9" s="1"/>
      <c r="D9" s="2"/>
      <c r="E9" s="5">
        <f t="shared" si="0"/>
        <v>0</v>
      </c>
      <c r="F9" s="16">
        <f t="shared" si="1"/>
        <v>0</v>
      </c>
      <c r="G9" s="16">
        <f>F9</f>
        <v>0</v>
      </c>
      <c r="H9" s="16">
        <f>G9</f>
        <v>0</v>
      </c>
      <c r="I9" s="16">
        <f>H9</f>
        <v>0</v>
      </c>
      <c r="J9" s="16">
        <f>IF(I9=0,0,I8+I9)</f>
        <v>0</v>
      </c>
      <c r="K9" s="16">
        <f>IF(OR(J9="",J9=0),"","Paid!")</f>
      </c>
      <c r="L9" s="16"/>
      <c r="M9" s="16"/>
    </row>
    <row r="10" spans="2:13" s="17" customFormat="1" ht="27.75" customHeight="1">
      <c r="B10" s="1"/>
      <c r="C10" s="1"/>
      <c r="D10" s="2"/>
      <c r="E10" s="5">
        <f t="shared" si="0"/>
        <v>0</v>
      </c>
      <c r="F10" s="16">
        <f>E10</f>
        <v>0</v>
      </c>
      <c r="G10" s="16">
        <f>F10</f>
        <v>0</v>
      </c>
      <c r="H10" s="16">
        <f>G10</f>
        <v>0</v>
      </c>
      <c r="I10" s="16">
        <f>H10</f>
        <v>0</v>
      </c>
      <c r="J10" s="16">
        <f>I10</f>
        <v>0</v>
      </c>
      <c r="K10" s="16">
        <f>IF(J10=0,0,J9+J10)</f>
        <v>0</v>
      </c>
      <c r="L10" s="16">
        <f>IF(OR(K10="",K10=0),"","Paid!")</f>
      </c>
      <c r="M10" s="16"/>
    </row>
    <row r="11" spans="2:13" s="17" customFormat="1" ht="27.75" customHeight="1">
      <c r="B11" s="1"/>
      <c r="C11" s="1"/>
      <c r="D11" s="2"/>
      <c r="E11" s="5">
        <f t="shared" si="0"/>
        <v>0</v>
      </c>
      <c r="F11" s="16">
        <f t="shared" si="1"/>
        <v>0</v>
      </c>
      <c r="G11" s="16">
        <f>F11</f>
        <v>0</v>
      </c>
      <c r="H11" s="16">
        <f>G11</f>
        <v>0</v>
      </c>
      <c r="I11" s="16">
        <f>H11</f>
        <v>0</v>
      </c>
      <c r="J11" s="16">
        <f>I11</f>
        <v>0</v>
      </c>
      <c r="K11" s="16">
        <f>J11</f>
        <v>0</v>
      </c>
      <c r="L11" s="16">
        <f>IF(K11=0,0,K10+K11)</f>
        <v>0</v>
      </c>
      <c r="M11" s="16">
        <f>IF(OR(L11="",L11=0),"","Paid!")</f>
      </c>
    </row>
    <row r="12" spans="2:13" s="17" customFormat="1" ht="27.75" customHeight="1">
      <c r="B12" s="18" t="s">
        <v>5</v>
      </c>
      <c r="C12" s="19">
        <f>SUM(C5:C11)</f>
        <v>0</v>
      </c>
      <c r="D12" s="20"/>
      <c r="E12" s="19">
        <f aca="true" t="shared" si="2" ref="E12:M12">SUM(E5:E11)</f>
        <v>0</v>
      </c>
      <c r="F12" s="16">
        <f t="shared" si="2"/>
        <v>0</v>
      </c>
      <c r="G12" s="16">
        <f t="shared" si="2"/>
        <v>0</v>
      </c>
      <c r="H12" s="16">
        <f t="shared" si="2"/>
        <v>0</v>
      </c>
      <c r="I12" s="16">
        <f t="shared" si="2"/>
        <v>0</v>
      </c>
      <c r="J12" s="16">
        <f t="shared" si="2"/>
        <v>0</v>
      </c>
      <c r="K12" s="16">
        <f t="shared" si="2"/>
        <v>0</v>
      </c>
      <c r="L12" s="16">
        <f t="shared" si="2"/>
        <v>0</v>
      </c>
      <c r="M12" s="16">
        <f t="shared" si="2"/>
        <v>0</v>
      </c>
    </row>
    <row r="13" spans="2:8" s="8" customFormat="1" ht="21.75" customHeight="1">
      <c r="B13" s="52" t="s">
        <v>9</v>
      </c>
      <c r="C13" s="53"/>
      <c r="D13" s="54"/>
      <c r="E13" s="43" t="s">
        <v>10</v>
      </c>
      <c r="F13" s="44"/>
      <c r="G13" s="45"/>
      <c r="H13" s="21">
        <f>IF(SUM(I23:I28)&gt;0,"Error in Debt Order!","")</f>
      </c>
    </row>
    <row r="14" spans="2:13" s="8" customFormat="1" ht="12.75">
      <c r="B14" s="55" t="s">
        <v>6</v>
      </c>
      <c r="C14" s="56"/>
      <c r="D14" s="57"/>
      <c r="E14" s="46" t="s">
        <v>11</v>
      </c>
      <c r="F14" s="47"/>
      <c r="G14" s="48"/>
      <c r="H14" s="61">
        <f>IF(SUM(I23:I28)&gt;0,"Due to minimum payment amounts and/or interest rates, larger debt is being paid off earlier than smaller debt!  Please retype order of debts so pay-off dates are successively higher.","")</f>
      </c>
      <c r="I14" s="62"/>
      <c r="J14" s="62"/>
      <c r="K14" s="62"/>
      <c r="L14" s="62"/>
      <c r="M14" s="62"/>
    </row>
    <row r="15" spans="2:13" s="8" customFormat="1" ht="12.75">
      <c r="B15" s="55" t="s">
        <v>15</v>
      </c>
      <c r="C15" s="56"/>
      <c r="D15" s="57"/>
      <c r="E15" s="46" t="s">
        <v>12</v>
      </c>
      <c r="F15" s="47"/>
      <c r="G15" s="48"/>
      <c r="H15" s="62"/>
      <c r="I15" s="62"/>
      <c r="J15" s="62"/>
      <c r="K15" s="62"/>
      <c r="L15" s="62"/>
      <c r="M15" s="62"/>
    </row>
    <row r="16" spans="2:13" s="8" customFormat="1" ht="12.75">
      <c r="B16" s="58" t="s">
        <v>16</v>
      </c>
      <c r="C16" s="59"/>
      <c r="D16" s="60"/>
      <c r="E16" s="49" t="s">
        <v>13</v>
      </c>
      <c r="F16" s="50"/>
      <c r="G16" s="51"/>
      <c r="H16" s="62"/>
      <c r="I16" s="62"/>
      <c r="J16" s="62"/>
      <c r="K16" s="62"/>
      <c r="L16" s="62"/>
      <c r="M16" s="62"/>
    </row>
    <row r="17" spans="5:13" s="8" customFormat="1" ht="12.75">
      <c r="E17" s="7"/>
      <c r="F17" s="7"/>
      <c r="G17" s="7"/>
      <c r="I17" s="22"/>
      <c r="J17" s="23"/>
      <c r="K17" s="24"/>
      <c r="L17" s="25"/>
      <c r="M17" s="7"/>
    </row>
    <row r="18" s="8" customFormat="1" ht="12.75"/>
    <row r="19" spans="5:16" s="15" customFormat="1" ht="32.25" customHeight="1">
      <c r="E19" s="26" t="s">
        <v>1</v>
      </c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</row>
    <row r="20" spans="2:9" s="8" customFormat="1" ht="25.5" customHeight="1">
      <c r="B20" s="63" t="s">
        <v>2</v>
      </c>
      <c r="C20" s="63" t="s">
        <v>0</v>
      </c>
      <c r="D20" s="63" t="s">
        <v>8</v>
      </c>
      <c r="E20" s="63" t="s">
        <v>7</v>
      </c>
      <c r="F20" s="9" t="s">
        <v>3</v>
      </c>
      <c r="G20" s="63" t="s">
        <v>14</v>
      </c>
      <c r="H20" s="27" t="s">
        <v>20</v>
      </c>
      <c r="I20" s="28"/>
    </row>
    <row r="21" spans="2:9" s="8" customFormat="1" ht="17.25" customHeight="1">
      <c r="B21" s="64"/>
      <c r="C21" s="64"/>
      <c r="D21" s="64"/>
      <c r="E21" s="64"/>
      <c r="F21" s="29">
        <f>F4</f>
        <v>0</v>
      </c>
      <c r="G21" s="64"/>
      <c r="H21" s="4"/>
      <c r="I21" s="30" t="s">
        <v>21</v>
      </c>
    </row>
    <row r="22" spans="2:9" s="8" customFormat="1" ht="16.5" customHeight="1">
      <c r="B22" s="31">
        <f>B5</f>
        <v>0</v>
      </c>
      <c r="C22" s="31">
        <f>C5</f>
        <v>0</v>
      </c>
      <c r="D22" s="32">
        <f>D5</f>
        <v>0</v>
      </c>
      <c r="E22" s="31">
        <f>E5</f>
        <v>0</v>
      </c>
      <c r="F22" s="33">
        <f>IF(E22=0,0,E22+F21)</f>
        <v>0</v>
      </c>
      <c r="G22" s="34">
        <f>IF(C22=0,0,ROUNDUP(IF(D22=0,C22/F22,(-LOG10(1-((D22/12)*C22)/F22))/(LOG10(1+(D22/12)))),0))</f>
        <v>0</v>
      </c>
      <c r="H22" s="35">
        <f>MIN(DATE(YEAR($H$21),MONTH($H$21)+G22,DAY($H$21)),DATE(YEAR($H$21),MONTH($H$21)+G22+1,0))</f>
        <v>0</v>
      </c>
      <c r="I22" s="36" t="s">
        <v>22</v>
      </c>
    </row>
    <row r="23" spans="2:9" s="8" customFormat="1" ht="16.5" customHeight="1">
      <c r="B23" s="31">
        <f aca="true" t="shared" si="3" ref="B23:E28">B6</f>
        <v>0</v>
      </c>
      <c r="C23" s="31">
        <f t="shared" si="3"/>
        <v>0</v>
      </c>
      <c r="D23" s="32">
        <f t="shared" si="3"/>
        <v>0</v>
      </c>
      <c r="E23" s="31">
        <f t="shared" si="3"/>
        <v>0</v>
      </c>
      <c r="F23" s="33">
        <f aca="true" t="shared" si="4" ref="F23:F28">IF(E23=0,0,E23+F22)</f>
        <v>0</v>
      </c>
      <c r="G23" s="34">
        <f aca="true" t="shared" si="5" ref="G23:G28">IF(F23=0,0,(ROUNDUP(IF(D23=0,(C23-E23*G22)/F23,(-LOG10(1-((D23/12)*(C23*(1+(D23/12))^G22-(E23/(D23/12))*((1+D23/12)^G22-1)))/F23))/(LOG10(1+(D23/12)))),0))+G22)</f>
        <v>0</v>
      </c>
      <c r="H23" s="35">
        <f aca="true" t="shared" si="6" ref="H23:H28">MIN(DATE(YEAR($H$21),MONTH($H$21)+G23,DAY($H$21)),DATE(YEAR($H$21),MONTH($H$21)+G23+1,0))</f>
        <v>0</v>
      </c>
      <c r="I23" s="37">
        <f aca="true" t="shared" si="7" ref="I23:I41">IF(AND(G23&lt;G22,G23&gt;0),1,0)</f>
        <v>0</v>
      </c>
    </row>
    <row r="24" spans="2:10" s="8" customFormat="1" ht="16.5" customHeight="1">
      <c r="B24" s="31">
        <f>B7</f>
        <v>0</v>
      </c>
      <c r="C24" s="31">
        <f>C7</f>
        <v>0</v>
      </c>
      <c r="D24" s="32">
        <f>D7</f>
        <v>0</v>
      </c>
      <c r="E24" s="31">
        <f t="shared" si="3"/>
        <v>0</v>
      </c>
      <c r="F24" s="33">
        <f t="shared" si="4"/>
        <v>0</v>
      </c>
      <c r="G24" s="34">
        <f t="shared" si="5"/>
        <v>0</v>
      </c>
      <c r="H24" s="35">
        <f t="shared" si="6"/>
        <v>0</v>
      </c>
      <c r="I24" s="37">
        <f t="shared" si="7"/>
        <v>0</v>
      </c>
      <c r="J24" s="21">
        <f>IF(SUM(I23:I41)&gt;0,"Error in Debt Order!","")</f>
      </c>
    </row>
    <row r="25" spans="2:12" s="8" customFormat="1" ht="16.5" customHeight="1">
      <c r="B25" s="31">
        <f t="shared" si="3"/>
        <v>0</v>
      </c>
      <c r="C25" s="31">
        <f t="shared" si="3"/>
        <v>0</v>
      </c>
      <c r="D25" s="32">
        <f>D8</f>
        <v>0</v>
      </c>
      <c r="E25" s="31">
        <f t="shared" si="3"/>
        <v>0</v>
      </c>
      <c r="F25" s="33">
        <f t="shared" si="4"/>
        <v>0</v>
      </c>
      <c r="G25" s="34">
        <f t="shared" si="5"/>
        <v>0</v>
      </c>
      <c r="H25" s="35">
        <f t="shared" si="6"/>
        <v>0</v>
      </c>
      <c r="I25" s="37">
        <f t="shared" si="7"/>
        <v>0</v>
      </c>
      <c r="J25" s="66">
        <f>IF(SUM(I23:I41)&gt;0,"Due to minimum payment amounts and/or interest rates, larger debt is being paid off earlier than smaller debt!  Please retype order of debts so pay-off dates are successively higher.","")</f>
      </c>
      <c r="K25" s="67"/>
      <c r="L25" s="67"/>
    </row>
    <row r="26" spans="2:12" s="8" customFormat="1" ht="16.5" customHeight="1">
      <c r="B26" s="31">
        <f t="shared" si="3"/>
        <v>0</v>
      </c>
      <c r="C26" s="31">
        <f t="shared" si="3"/>
        <v>0</v>
      </c>
      <c r="D26" s="32">
        <f>D9</f>
        <v>0</v>
      </c>
      <c r="E26" s="31">
        <f t="shared" si="3"/>
        <v>0</v>
      </c>
      <c r="F26" s="33">
        <f t="shared" si="4"/>
        <v>0</v>
      </c>
      <c r="G26" s="34">
        <f t="shared" si="5"/>
        <v>0</v>
      </c>
      <c r="H26" s="35">
        <f t="shared" si="6"/>
        <v>0</v>
      </c>
      <c r="I26" s="37">
        <f t="shared" si="7"/>
        <v>0</v>
      </c>
      <c r="J26" s="67"/>
      <c r="K26" s="67"/>
      <c r="L26" s="67"/>
    </row>
    <row r="27" spans="2:12" s="8" customFormat="1" ht="16.5" customHeight="1">
      <c r="B27" s="31">
        <f>B10</f>
        <v>0</v>
      </c>
      <c r="C27" s="31">
        <f>C10</f>
        <v>0</v>
      </c>
      <c r="D27" s="32">
        <f>D10</f>
        <v>0</v>
      </c>
      <c r="E27" s="31">
        <f t="shared" si="3"/>
        <v>0</v>
      </c>
      <c r="F27" s="33">
        <f t="shared" si="4"/>
        <v>0</v>
      </c>
      <c r="G27" s="34">
        <f t="shared" si="5"/>
        <v>0</v>
      </c>
      <c r="H27" s="35">
        <f t="shared" si="6"/>
        <v>0</v>
      </c>
      <c r="I27" s="37">
        <f t="shared" si="7"/>
        <v>0</v>
      </c>
      <c r="J27" s="67"/>
      <c r="K27" s="67"/>
      <c r="L27" s="67"/>
    </row>
    <row r="28" spans="2:12" s="8" customFormat="1" ht="16.5" customHeight="1">
      <c r="B28" s="31">
        <f>B11</f>
        <v>0</v>
      </c>
      <c r="C28" s="31">
        <f t="shared" si="3"/>
        <v>0</v>
      </c>
      <c r="D28" s="32">
        <f>D11</f>
        <v>0</v>
      </c>
      <c r="E28" s="31">
        <f t="shared" si="3"/>
        <v>0</v>
      </c>
      <c r="F28" s="33">
        <f t="shared" si="4"/>
        <v>0</v>
      </c>
      <c r="G28" s="34">
        <f t="shared" si="5"/>
        <v>0</v>
      </c>
      <c r="H28" s="35">
        <f t="shared" si="6"/>
        <v>0</v>
      </c>
      <c r="I28" s="37">
        <f t="shared" si="7"/>
        <v>0</v>
      </c>
      <c r="J28" s="67"/>
      <c r="K28" s="67"/>
      <c r="L28" s="67"/>
    </row>
    <row r="29" spans="2:12" s="8" customFormat="1" ht="16.5" customHeight="1">
      <c r="B29" s="1"/>
      <c r="C29" s="1"/>
      <c r="D29" s="6"/>
      <c r="E29" s="1">
        <f aca="true" t="shared" si="8" ref="E29:E39">IF(C29="","",2%*C29)</f>
      </c>
      <c r="F29" s="33">
        <f>IF(E29="","",E29+F28)</f>
      </c>
      <c r="G29" s="34">
        <f>IF(F29="","",(ROUNDUP(IF(D29=0,(C29-E29*G28)/F29,(-LOG10(1-((D29/12)*(C29*(1+(D29/12))^G28-(E29/(D29/12))*((1+D29/12)^G28-1)))/F29))/(LOG10(1+(D29/12)))),0))+G28)</f>
      </c>
      <c r="H29" s="35">
        <f>IF(G29="","",MIN(DATE(YEAR($H$21),MONTH($H$21)+G29,DAY($H$21)),DATE(YEAR($H$21),MONTH($H$21)+G29+1,0)))</f>
      </c>
      <c r="I29" s="37">
        <f t="shared" si="7"/>
        <v>0</v>
      </c>
      <c r="J29" s="67"/>
      <c r="K29" s="67"/>
      <c r="L29" s="67"/>
    </row>
    <row r="30" spans="2:13" s="8" customFormat="1" ht="16.5" customHeight="1">
      <c r="B30" s="1"/>
      <c r="C30" s="1"/>
      <c r="D30" s="6"/>
      <c r="E30" s="1">
        <f t="shared" si="8"/>
      </c>
      <c r="F30" s="33">
        <f aca="true" t="shared" si="9" ref="F30:F39">IF(E30="","",E30+F29)</f>
      </c>
      <c r="G30" s="34">
        <f aca="true" t="shared" si="10" ref="G30:G39">IF(F30="","",(ROUNDUP(IF(D30=0,(C30-E30*G29)/F30,(-LOG10(1-((D30/12)*(C30*(1+(D30/12))^G29-(E30/(D30/12))*((1+D30/12)^G29-1)))/F30))/(LOG10(1+(D30/12)))),0))+G29)</f>
      </c>
      <c r="H30" s="35">
        <f aca="true" t="shared" si="11" ref="H30:H41">IF(G30="","",MIN(DATE(YEAR($H$21),MONTH($H$21)+G30,DAY($H$21)),DATE(YEAR($H$21),MONTH($H$21)+G30+1,0)))</f>
      </c>
      <c r="I30" s="37">
        <f t="shared" si="7"/>
        <v>0</v>
      </c>
      <c r="J30" s="39" t="s">
        <v>19</v>
      </c>
      <c r="K30" s="41"/>
      <c r="L30" s="41"/>
      <c r="M30" s="41"/>
    </row>
    <row r="31" spans="2:13" s="8" customFormat="1" ht="16.5" customHeight="1">
      <c r="B31" s="1"/>
      <c r="C31" s="1"/>
      <c r="D31" s="6"/>
      <c r="E31" s="1">
        <f t="shared" si="8"/>
      </c>
      <c r="F31" s="33">
        <f t="shared" si="9"/>
      </c>
      <c r="G31" s="34">
        <f t="shared" si="10"/>
      </c>
      <c r="H31" s="35">
        <f t="shared" si="11"/>
      </c>
      <c r="I31" s="37">
        <f t="shared" si="7"/>
        <v>0</v>
      </c>
      <c r="J31" s="40" t="s">
        <v>17</v>
      </c>
      <c r="K31" s="41"/>
      <c r="L31" s="41"/>
      <c r="M31" s="41"/>
    </row>
    <row r="32" spans="2:13" s="8" customFormat="1" ht="16.5" customHeight="1">
      <c r="B32" s="1"/>
      <c r="C32" s="1"/>
      <c r="D32" s="6"/>
      <c r="E32" s="1">
        <f t="shared" si="8"/>
      </c>
      <c r="F32" s="33">
        <f t="shared" si="9"/>
      </c>
      <c r="G32" s="34">
        <f t="shared" si="10"/>
      </c>
      <c r="H32" s="35">
        <f t="shared" si="11"/>
      </c>
      <c r="I32" s="37">
        <f t="shared" si="7"/>
        <v>0</v>
      </c>
      <c r="J32" s="39"/>
      <c r="K32" s="41"/>
      <c r="L32" s="41"/>
      <c r="M32" s="41"/>
    </row>
    <row r="33" spans="2:13" s="8" customFormat="1" ht="16.5" customHeight="1">
      <c r="B33" s="1"/>
      <c r="C33" s="1"/>
      <c r="D33" s="6"/>
      <c r="E33" s="1">
        <f t="shared" si="8"/>
      </c>
      <c r="F33" s="33">
        <f t="shared" si="9"/>
      </c>
      <c r="G33" s="34">
        <f t="shared" si="10"/>
      </c>
      <c r="H33" s="35">
        <f t="shared" si="11"/>
      </c>
      <c r="I33" s="37">
        <f t="shared" si="7"/>
        <v>0</v>
      </c>
      <c r="J33" s="39"/>
      <c r="K33" s="41"/>
      <c r="L33" s="41"/>
      <c r="M33" s="41"/>
    </row>
    <row r="34" spans="2:13" ht="16.5" customHeight="1">
      <c r="B34" s="1"/>
      <c r="C34" s="1"/>
      <c r="D34" s="6"/>
      <c r="E34" s="1">
        <f t="shared" si="8"/>
      </c>
      <c r="F34" s="33">
        <f t="shared" si="9"/>
      </c>
      <c r="G34" s="34">
        <f t="shared" si="10"/>
      </c>
      <c r="H34" s="35">
        <f t="shared" si="11"/>
      </c>
      <c r="I34" s="37">
        <f t="shared" si="7"/>
        <v>0</v>
      </c>
      <c r="J34" s="40" t="s">
        <v>18</v>
      </c>
      <c r="K34" s="41"/>
      <c r="L34" s="41"/>
      <c r="M34" s="41"/>
    </row>
    <row r="35" spans="2:13" ht="16.5" customHeight="1">
      <c r="B35" s="1"/>
      <c r="C35" s="1"/>
      <c r="D35" s="6"/>
      <c r="E35" s="1">
        <f t="shared" si="8"/>
      </c>
      <c r="F35" s="33">
        <f t="shared" si="9"/>
      </c>
      <c r="G35" s="34">
        <f t="shared" si="10"/>
      </c>
      <c r="H35" s="35">
        <f t="shared" si="11"/>
      </c>
      <c r="I35" s="37">
        <f t="shared" si="7"/>
        <v>0</v>
      </c>
      <c r="K35" s="41"/>
      <c r="L35" s="41"/>
      <c r="M35" s="41"/>
    </row>
    <row r="36" spans="2:13" ht="16.5" customHeight="1">
      <c r="B36" s="1"/>
      <c r="C36" s="1"/>
      <c r="D36" s="6"/>
      <c r="E36" s="1">
        <f t="shared" si="8"/>
      </c>
      <c r="F36" s="33">
        <f t="shared" si="9"/>
      </c>
      <c r="G36" s="34">
        <f t="shared" si="10"/>
      </c>
      <c r="H36" s="35">
        <f t="shared" si="11"/>
      </c>
      <c r="I36" s="37">
        <f t="shared" si="7"/>
        <v>0</v>
      </c>
      <c r="J36" s="39"/>
      <c r="K36" s="41"/>
      <c r="L36" s="41"/>
      <c r="M36" s="41"/>
    </row>
    <row r="37" spans="2:13" ht="16.5" customHeight="1">
      <c r="B37" s="1"/>
      <c r="C37" s="1"/>
      <c r="D37" s="6"/>
      <c r="E37" s="1">
        <f t="shared" si="8"/>
      </c>
      <c r="F37" s="33">
        <f t="shared" si="9"/>
      </c>
      <c r="G37" s="34">
        <f t="shared" si="10"/>
      </c>
      <c r="H37" s="35">
        <f t="shared" si="11"/>
      </c>
      <c r="I37" s="37">
        <f t="shared" si="7"/>
        <v>0</v>
      </c>
      <c r="J37" s="39"/>
      <c r="K37" s="41"/>
      <c r="L37" s="41"/>
      <c r="M37" s="41"/>
    </row>
    <row r="38" spans="2:12" ht="16.5" customHeight="1">
      <c r="B38" s="1"/>
      <c r="C38" s="1"/>
      <c r="D38" s="6"/>
      <c r="E38" s="1">
        <f t="shared" si="8"/>
      </c>
      <c r="F38" s="33">
        <f t="shared" si="9"/>
      </c>
      <c r="G38" s="34">
        <f t="shared" si="10"/>
      </c>
      <c r="H38" s="35">
        <f t="shared" si="11"/>
      </c>
      <c r="I38" s="37">
        <f t="shared" si="7"/>
        <v>0</v>
      </c>
      <c r="J38" s="68" t="s">
        <v>23</v>
      </c>
      <c r="K38" s="68"/>
      <c r="L38" s="68"/>
    </row>
    <row r="39" spans="2:12" ht="16.5" customHeight="1">
      <c r="B39" s="1"/>
      <c r="C39" s="1"/>
      <c r="D39" s="6"/>
      <c r="E39" s="1">
        <f t="shared" si="8"/>
      </c>
      <c r="F39" s="33">
        <f t="shared" si="9"/>
      </c>
      <c r="G39" s="34">
        <f t="shared" si="10"/>
      </c>
      <c r="H39" s="35">
        <f t="shared" si="11"/>
      </c>
      <c r="I39" s="37">
        <f t="shared" si="7"/>
        <v>0</v>
      </c>
      <c r="J39" s="68"/>
      <c r="K39" s="68"/>
      <c r="L39" s="68"/>
    </row>
    <row r="40" spans="2:12" ht="16.5" customHeight="1">
      <c r="B40" s="1"/>
      <c r="C40" s="1"/>
      <c r="D40" s="6"/>
      <c r="E40" s="1">
        <f>IF(C40="","",2%*C40)</f>
      </c>
      <c r="F40" s="33">
        <f>IF(E40="","",E40+F39)</f>
      </c>
      <c r="G40" s="34">
        <f>IF(F40="","",(ROUNDUP(IF(D40=0,(C40-E40*G39)/F40,(-LOG10(1-((D40/12)*(C40*(1+(D40/12))^G39-(E40/(D40/12))*((1+D40/12)^G39-1)))/F40))/(LOG10(1+(D40/12)))),0))+G39)</f>
      </c>
      <c r="H40" s="35">
        <f t="shared" si="11"/>
      </c>
      <c r="I40" s="37">
        <f t="shared" si="7"/>
        <v>0</v>
      </c>
      <c r="J40" s="69"/>
      <c r="K40" s="69"/>
      <c r="L40" s="69"/>
    </row>
    <row r="41" spans="2:9" ht="16.5" customHeight="1">
      <c r="B41" s="1"/>
      <c r="C41" s="1"/>
      <c r="D41" s="6"/>
      <c r="E41" s="1">
        <f>IF(C41="","",2%*C41)</f>
      </c>
      <c r="F41" s="33">
        <f>IF(E41="","",E41+F40)</f>
      </c>
      <c r="G41" s="34">
        <f>IF(F41="","",(ROUNDUP(IF(D41=0,(C41-E41*G40)/F41,(-LOG10(1-((D41/12)*(C41*(1+(D41/12))^G40-(E41/(D41/12))*((1+D41/12)^G40-1)))/F41))/(LOG10(1+(D41/12)))),0))+G40)</f>
      </c>
      <c r="H41" s="35">
        <f t="shared" si="11"/>
      </c>
      <c r="I41" s="37">
        <f t="shared" si="7"/>
        <v>0</v>
      </c>
    </row>
    <row r="45" ht="12.75">
      <c r="B45" s="42"/>
    </row>
  </sheetData>
  <sheetProtection/>
  <mergeCells count="21">
    <mergeCell ref="J25:L29"/>
    <mergeCell ref="J38:L40"/>
    <mergeCell ref="B3:B4"/>
    <mergeCell ref="B1:M1"/>
    <mergeCell ref="E3:E4"/>
    <mergeCell ref="D3:D4"/>
    <mergeCell ref="C3:C4"/>
    <mergeCell ref="H14:M16"/>
    <mergeCell ref="G20:G21"/>
    <mergeCell ref="B20:B21"/>
    <mergeCell ref="C20:C21"/>
    <mergeCell ref="D20:D21"/>
    <mergeCell ref="E20:E21"/>
    <mergeCell ref="B13:D13"/>
    <mergeCell ref="B14:D14"/>
    <mergeCell ref="B15:D15"/>
    <mergeCell ref="B16:D16"/>
    <mergeCell ref="E13:G13"/>
    <mergeCell ref="E14:G14"/>
    <mergeCell ref="E15:G15"/>
    <mergeCell ref="E16:G16"/>
  </mergeCells>
  <conditionalFormatting sqref="B5:D11">
    <cfRule type="expression" priority="1" dxfId="0" stopIfTrue="1">
      <formula>OR($I22=1,$I23=1)</formula>
    </cfRule>
  </conditionalFormatting>
  <conditionalFormatting sqref="G22:G41 B22:D41">
    <cfRule type="expression" priority="2" dxfId="0" stopIfTrue="1">
      <formula>OR($I22=1,$I23=1)</formula>
    </cfRule>
  </conditionalFormatting>
  <conditionalFormatting sqref="G4">
    <cfRule type="expression" priority="3" dxfId="0" stopIfTrue="1">
      <formula>LEFT(G4,1)="*"</formula>
    </cfRule>
  </conditionalFormatting>
  <conditionalFormatting sqref="H4">
    <cfRule type="expression" priority="4" dxfId="0" stopIfTrue="1">
      <formula>$I$23=1</formula>
    </cfRule>
  </conditionalFormatting>
  <conditionalFormatting sqref="I4">
    <cfRule type="expression" priority="5" dxfId="0" stopIfTrue="1">
      <formula>$I$24=1</formula>
    </cfRule>
  </conditionalFormatting>
  <conditionalFormatting sqref="J4">
    <cfRule type="expression" priority="6" dxfId="0" stopIfTrue="1">
      <formula>$I$25=1</formula>
    </cfRule>
  </conditionalFormatting>
  <conditionalFormatting sqref="K4">
    <cfRule type="expression" priority="7" dxfId="0" stopIfTrue="1">
      <formula>$I$26=1</formula>
    </cfRule>
  </conditionalFormatting>
  <conditionalFormatting sqref="L4">
    <cfRule type="expression" priority="8" dxfId="0" stopIfTrue="1">
      <formula>$I$27=1</formula>
    </cfRule>
  </conditionalFormatting>
  <conditionalFormatting sqref="M4">
    <cfRule type="expression" priority="9" dxfId="0" stopIfTrue="1">
      <formula>$I$28=1</formula>
    </cfRule>
  </conditionalFormatting>
  <printOptions/>
  <pageMargins left="0.5" right="0.5" top="0.5" bottom="0.5" header="0.5" footer="0.5"/>
  <pageSetup horizontalDpi="300" verticalDpi="300" orientation="landscape" r:id="rId2"/>
  <rowBreaks count="1" manualBreakCount="1">
    <brk id="1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Willow Creek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Reduction Plan</dc:title>
  <dc:subject/>
  <dc:creator>Karin Stiles</dc:creator>
  <cp:keywords/>
  <dc:description/>
  <cp:lastModifiedBy>krauses</cp:lastModifiedBy>
  <cp:lastPrinted>2004-11-22T14:17:58Z</cp:lastPrinted>
  <dcterms:created xsi:type="dcterms:W3CDTF">2001-03-16T18:53:01Z</dcterms:created>
  <dcterms:modified xsi:type="dcterms:W3CDTF">2006-05-22T14:53:07Z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-1194704507</vt:i4>
  </property>
  <property fmtid="{D5CDD505-2E9C-101B-9397-08002B2CF9AE}" pid="3" name="_EmailSubject">
    <vt:lpwstr>Question From Good $ense Website - Coaches Corner</vt:lpwstr>
  </property>
  <property fmtid="{D5CDD505-2E9C-101B-9397-08002B2CF9AE}" pid="4" name="_AuthorEmail">
    <vt:lpwstr>the.stiles@charterinternet.com</vt:lpwstr>
  </property>
  <property fmtid="{D5CDD505-2E9C-101B-9397-08002B2CF9AE}" pid="5" name="_AuthorEmailDisplayName">
    <vt:lpwstr>Ken and Karin Stiles</vt:lpwstr>
  </property>
  <property fmtid="{D5CDD505-2E9C-101B-9397-08002B2CF9AE}" pid="6" name="_PreviousAdHocReviewCycleID">
    <vt:i4>387061240</vt:i4>
  </property>
  <property fmtid="{D5CDD505-2E9C-101B-9397-08002B2CF9AE}" pid="7" name="_ReviewingToolsShownOnce">
    <vt:lpwstr/>
  </property>
</Properties>
</file>