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ogistics\Tenders\T18025 vehicles\"/>
    </mc:Choice>
  </mc:AlternateContent>
  <xr:revisionPtr revIDLastSave="0" documentId="13_ncr:1_{7C28F054-E9D3-40DE-8D83-6DF1EF8CDB7E}" xr6:coauthVersionLast="36" xr6:coauthVersionMax="36" xr10:uidLastSave="{00000000-0000-0000-0000-000000000000}"/>
  <bookViews>
    <workbookView xWindow="0" yWindow="60" windowWidth="20490" windowHeight="7155" tabRatio="740" xr2:uid="{00000000-000D-0000-FFFF-FFFF00000000}"/>
  </bookViews>
  <sheets>
    <sheet name="PO" sheetId="21" r:id="rId1"/>
  </sheets>
  <externalReferences>
    <externalReference r:id="rId2"/>
    <externalReference r:id="rId3"/>
    <externalReference r:id="rId4"/>
  </externalReferences>
  <definedNames>
    <definedName name="_xlnm._FilterDatabase" localSheetId="0" hidden="1">PO!$B$19:$I$19</definedName>
    <definedName name="Cost_Centre">OFFSET([1]ListData!$B$2,0,0,COUNTA([1]ListData!$B$2:$B$230),1)</definedName>
    <definedName name="Currency">OFFSET([2]ListData!$D$2,0,0,COUNTA([2]ListData!$D$2:$D$54),1)</definedName>
    <definedName name="Donor">OFFSET([1]ListData!$G$2,0,0,COUNTA([1]ListData!$G$2:$G$134),1)</definedName>
    <definedName name="EQUIPTYPE">OFFSET([1]ListData!$E$2,0,0,COUNTA([1]ListData!$E$2:$E$48),1)</definedName>
    <definedName name="NOMINAL">OFFSET([1]ListData!$F$2,0,0,COUNTA([1]ListData!$F$2:$F$365),1)</definedName>
    <definedName name="Project">OFFSET([1]ListData!$H$2,0,0,COUNTA([1]ListData!$H$2:$H$316),1)</definedName>
    <definedName name="TempList1">[3]TempList!$A$1:$A$26</definedName>
    <definedName name="TempList2">[3]TempList!$B$1:$B$16</definedName>
    <definedName name="TempList3">[3]TempList!$C$1:$C$12</definedName>
  </definedNames>
  <calcPr calcId="191029"/>
</workbook>
</file>

<file path=xl/calcChain.xml><?xml version="1.0" encoding="utf-8"?>
<calcChain xmlns="http://schemas.openxmlformats.org/spreadsheetml/2006/main">
  <c r="C20" i="21" l="1"/>
  <c r="H50" i="21"/>
  <c r="C28" i="21"/>
  <c r="C29" i="21"/>
  <c r="C30" i="21"/>
  <c r="C31" i="21"/>
  <c r="C32" i="21"/>
  <c r="C33" i="21"/>
  <c r="C34" i="21"/>
  <c r="C35" i="21"/>
  <c r="C36" i="21"/>
  <c r="C37" i="21"/>
  <c r="I36" i="21"/>
  <c r="I39" i="21"/>
  <c r="I27" i="21"/>
  <c r="I29" i="21"/>
  <c r="I30" i="21"/>
  <c r="I31" i="21"/>
  <c r="I33" i="21"/>
  <c r="I34" i="21"/>
  <c r="I35" i="21"/>
  <c r="I37" i="21"/>
  <c r="I38" i="21"/>
  <c r="I40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I45" i="21"/>
  <c r="I22" i="21"/>
  <c r="I25" i="21"/>
  <c r="I26" i="21"/>
  <c r="C21" i="21"/>
  <c r="C22" i="21"/>
  <c r="C23" i="21"/>
  <c r="C24" i="21"/>
  <c r="C25" i="21"/>
  <c r="C26" i="21"/>
  <c r="C27" i="21"/>
  <c r="C38" i="21"/>
  <c r="C39" i="21"/>
  <c r="C40" i="21"/>
  <c r="H3" i="21"/>
  <c r="H2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I24" i="21"/>
  <c r="I21" i="21"/>
  <c r="I23" i="21"/>
  <c r="I20" i="21"/>
  <c r="G41" i="21" l="1"/>
  <c r="I32" i="21"/>
  <c r="I28" i="21"/>
  <c r="I41" i="21" s="1"/>
  <c r="I44" i="21" s="1"/>
</calcChain>
</file>

<file path=xl/sharedStrings.xml><?xml version="1.0" encoding="utf-8"?>
<sst xmlns="http://schemas.openxmlformats.org/spreadsheetml/2006/main" count="52" uniqueCount="50">
  <si>
    <t>Donor ID</t>
  </si>
  <si>
    <t xml:space="preserve">Project Code </t>
  </si>
  <si>
    <t>Iraq</t>
  </si>
  <si>
    <t>MAG IRAQ</t>
  </si>
  <si>
    <t>PURCHASE ORDER</t>
  </si>
  <si>
    <t>Supplier:</t>
  </si>
  <si>
    <t xml:space="preserve">Consignee: </t>
  </si>
  <si>
    <t>Contact Name:</t>
  </si>
  <si>
    <t>Address:</t>
  </si>
  <si>
    <t>Delivery address / Collection Details:</t>
  </si>
  <si>
    <t>Mines Advisory Group (MAG) Iraq</t>
  </si>
  <si>
    <t>TEL:</t>
  </si>
  <si>
    <t xml:space="preserve">TEL: </t>
  </si>
  <si>
    <t>0750 4468818  or  0750 4320605</t>
  </si>
  <si>
    <t>EMAIL:</t>
  </si>
  <si>
    <t xml:space="preserve">EMAIL: </t>
  </si>
  <si>
    <t>Procurement@magiraq.org.uk</t>
  </si>
  <si>
    <t>ITEM N°</t>
  </si>
  <si>
    <t>ITEMS DESCRIPTION</t>
  </si>
  <si>
    <t xml:space="preserve">UNIT </t>
  </si>
  <si>
    <t>QUANTITY</t>
  </si>
  <si>
    <t>UNIT PRICE</t>
  </si>
  <si>
    <t>AMOUNT</t>
  </si>
  <si>
    <t>.</t>
  </si>
  <si>
    <t xml:space="preserve">Total Quantity : </t>
  </si>
  <si>
    <t>SUBTOTAL:</t>
  </si>
  <si>
    <t>TOTAL:</t>
  </si>
  <si>
    <t>CURRENCY:</t>
  </si>
  <si>
    <t xml:space="preserve">                    MAG Procurement Authority Signature:                                  MAG Counter Signatory (over $10,000 USD):                                    Supplier Order Acknowledgement: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</si>
  <si>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</si>
  <si>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Name: </t>
  </si>
  <si>
    <t xml:space="preserve">Name:                                                                     </t>
  </si>
  <si>
    <t>Position:</t>
  </si>
  <si>
    <t xml:space="preserve">Position:                                                                  </t>
  </si>
  <si>
    <t xml:space="preserve">Date: </t>
  </si>
  <si>
    <t xml:space="preserve">Date:                                                                       </t>
  </si>
  <si>
    <t>MAG IRAQ HO</t>
  </si>
  <si>
    <t>Business Owner</t>
  </si>
  <si>
    <t>PRF Reference:</t>
  </si>
  <si>
    <t>PO Number:</t>
  </si>
  <si>
    <t>Terms of payment:</t>
  </si>
  <si>
    <t xml:space="preserve">Additional cost  </t>
  </si>
  <si>
    <t xml:space="preserve">Discount </t>
  </si>
  <si>
    <t>Ainkawa Ashtar Area</t>
  </si>
  <si>
    <t>Erbil</t>
  </si>
  <si>
    <t>Contract effective date</t>
  </si>
  <si>
    <r>
      <t xml:space="preserve">Mohammad Taha                                                                             </t>
    </r>
    <r>
      <rPr>
        <sz val="12"/>
        <rFont val="Arial"/>
        <family val="2"/>
      </rPr>
      <t xml:space="preserve">                     </t>
    </r>
    <r>
      <rPr>
        <u/>
        <sz val="12"/>
        <rFont val="Arial"/>
        <family val="2"/>
      </rPr>
      <t xml:space="preserve">  Name:                                                                </t>
    </r>
  </si>
  <si>
    <r>
      <t xml:space="preserve">Logistics Manager                                                                             </t>
    </r>
    <r>
      <rPr>
        <sz val="12"/>
        <rFont val="Arial"/>
        <family val="2"/>
      </rPr>
      <t xml:space="preserve">                       </t>
    </r>
    <r>
      <rPr>
        <u/>
        <sz val="12"/>
        <rFont val="Arial"/>
        <family val="2"/>
      </rPr>
      <t xml:space="preserve">Position:                                                              </t>
    </r>
  </si>
  <si>
    <r>
      <t xml:space="preserve">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</t>
    </r>
    <r>
      <rPr>
        <u/>
        <sz val="12"/>
        <rFont val="Arial"/>
        <family val="2"/>
      </rPr>
      <t xml:space="preserve">Date:                                                                   </t>
    </r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</si>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</sst>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-409]d/m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28"/>
      <name val="Arial Narrow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u/>
      <sz val="10"/>
      <color rgb="FFFF0000"/>
      <name val="Arial"/>
      <family val="2"/>
    </font>
    <font>
      <sz val="20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4">
    <xf numFmtId="0" fontId="0" fillId="0" borderId="0" xfId="0"/>
    <xf numFmtId="0" fontId="21" fillId="0" borderId="0" xfId="17" applyProtection="1"/>
    <xf numFmtId="0" fontId="21" fillId="0" borderId="0" xfId="17" applyBorder="1" applyProtection="1"/>
    <xf numFmtId="0" fontId="4" fillId="6" borderId="3" xfId="17" applyFont="1" applyFill="1" applyBorder="1" applyProtection="1"/>
    <xf numFmtId="0" fontId="4" fillId="6" borderId="0" xfId="17" applyFont="1" applyFill="1" applyBorder="1" applyAlignment="1" applyProtection="1">
      <alignment horizontal="left"/>
    </xf>
    <xf numFmtId="0" fontId="4" fillId="6" borderId="3" xfId="17" applyFont="1" applyFill="1" applyBorder="1" applyAlignment="1" applyProtection="1">
      <alignment horizontal="left"/>
    </xf>
    <xf numFmtId="0" fontId="4" fillId="6" borderId="8" xfId="17" applyFont="1" applyFill="1" applyBorder="1" applyAlignment="1" applyProtection="1">
      <alignment horizontal="left"/>
    </xf>
    <xf numFmtId="0" fontId="4" fillId="6" borderId="0" xfId="17" applyFont="1" applyFill="1" applyBorder="1" applyAlignment="1" applyProtection="1">
      <alignment horizontal="center"/>
    </xf>
    <xf numFmtId="0" fontId="8" fillId="6" borderId="0" xfId="17" applyFont="1" applyFill="1" applyBorder="1" applyAlignment="1" applyProtection="1">
      <alignment horizontal="right" wrapText="1"/>
    </xf>
    <xf numFmtId="0" fontId="8" fillId="6" borderId="0" xfId="17" applyFont="1" applyFill="1" applyBorder="1" applyAlignment="1" applyProtection="1">
      <alignment wrapText="1"/>
    </xf>
    <xf numFmtId="0" fontId="4" fillId="6" borderId="14" xfId="17" applyFont="1" applyFill="1" applyBorder="1" applyAlignment="1" applyProtection="1">
      <alignment horizontal="center"/>
    </xf>
    <xf numFmtId="0" fontId="4" fillId="6" borderId="13" xfId="17" applyFont="1" applyFill="1" applyBorder="1" applyAlignment="1" applyProtection="1">
      <alignment horizontal="center"/>
    </xf>
    <xf numFmtId="0" fontId="4" fillId="6" borderId="0" xfId="17" applyFont="1" applyFill="1" applyBorder="1" applyProtection="1"/>
    <xf numFmtId="0" fontId="4" fillId="6" borderId="0" xfId="17" applyFont="1" applyFill="1" applyProtection="1"/>
    <xf numFmtId="0" fontId="2" fillId="2" borderId="0" xfId="17" applyNumberFormat="1" applyFont="1" applyFill="1" applyBorder="1" applyAlignment="1" applyProtection="1">
      <alignment horizontal="center" shrinkToFit="1"/>
    </xf>
    <xf numFmtId="0" fontId="16" fillId="2" borderId="0" xfId="17" applyNumberFormat="1" applyFont="1" applyFill="1" applyBorder="1" applyAlignment="1" applyProtection="1">
      <alignment horizontal="center" shrinkToFit="1"/>
    </xf>
    <xf numFmtId="0" fontId="15" fillId="4" borderId="9" xfId="17" applyNumberFormat="1" applyFont="1" applyFill="1" applyBorder="1" applyAlignment="1" applyProtection="1">
      <alignment horizontal="center" vertical="center" shrinkToFit="1"/>
    </xf>
    <xf numFmtId="3" fontId="12" fillId="4" borderId="9" xfId="17" applyNumberFormat="1" applyFont="1" applyFill="1" applyBorder="1" applyAlignment="1" applyProtection="1">
      <alignment horizontal="center" vertical="center"/>
    </xf>
    <xf numFmtId="3" fontId="21" fillId="0" borderId="0" xfId="17" applyNumberFormat="1" applyProtection="1"/>
    <xf numFmtId="4" fontId="14" fillId="4" borderId="9" xfId="17" applyNumberFormat="1" applyFont="1" applyFill="1" applyBorder="1" applyAlignment="1" applyProtection="1">
      <alignment horizontal="center" vertical="center"/>
    </xf>
    <xf numFmtId="4" fontId="4" fillId="4" borderId="9" xfId="17" applyNumberFormat="1" applyFont="1" applyFill="1" applyBorder="1" applyAlignment="1" applyProtection="1">
      <alignment horizontal="center" vertical="center"/>
    </xf>
    <xf numFmtId="3" fontId="4" fillId="4" borderId="9" xfId="17" applyNumberFormat="1" applyFont="1" applyFill="1" applyBorder="1" applyAlignment="1" applyProtection="1">
      <alignment horizontal="center" vertical="center"/>
    </xf>
    <xf numFmtId="0" fontId="12" fillId="5" borderId="4" xfId="17" applyFont="1" applyFill="1" applyBorder="1" applyAlignment="1" applyProtection="1">
      <alignment horizontal="center"/>
    </xf>
    <xf numFmtId="0" fontId="12" fillId="4" borderId="9" xfId="17" applyFont="1" applyFill="1" applyBorder="1" applyAlignment="1" applyProtection="1">
      <alignment horizontal="center" vertical="center"/>
    </xf>
    <xf numFmtId="0" fontId="12" fillId="5" borderId="1" xfId="17" applyFont="1" applyFill="1" applyBorder="1" applyAlignment="1" applyProtection="1">
      <alignment horizontal="center" vertical="center"/>
    </xf>
    <xf numFmtId="0" fontId="12" fillId="5" borderId="2" xfId="17" applyFont="1" applyFill="1" applyBorder="1" applyAlignment="1" applyProtection="1">
      <alignment horizontal="center" vertical="center"/>
    </xf>
    <xf numFmtId="0" fontId="8" fillId="5" borderId="1" xfId="17" applyFont="1" applyFill="1" applyBorder="1" applyAlignment="1" applyProtection="1">
      <alignment horizontal="center" vertical="center" wrapText="1"/>
    </xf>
    <xf numFmtId="0" fontId="12" fillId="5" borderId="2" xfId="17" applyFont="1" applyFill="1" applyBorder="1" applyAlignment="1" applyProtection="1">
      <alignment vertical="center"/>
    </xf>
    <xf numFmtId="0" fontId="4" fillId="0" borderId="0" xfId="17" applyFont="1" applyBorder="1" applyAlignment="1" applyProtection="1"/>
    <xf numFmtId="0" fontId="22" fillId="6" borderId="0" xfId="18" applyFill="1" applyBorder="1" applyAlignment="1" applyProtection="1"/>
    <xf numFmtId="0" fontId="12" fillId="6" borderId="0" xfId="17" applyFont="1" applyFill="1" applyBorder="1" applyAlignment="1" applyProtection="1">
      <alignment horizontal="left"/>
    </xf>
    <xf numFmtId="0" fontId="12" fillId="6" borderId="0" xfId="17" applyFont="1" applyFill="1" applyBorder="1" applyAlignment="1" applyProtection="1"/>
    <xf numFmtId="0" fontId="12" fillId="6" borderId="0" xfId="17" applyFont="1" applyFill="1" applyBorder="1" applyProtection="1"/>
    <xf numFmtId="0" fontId="4" fillId="6" borderId="2" xfId="17" applyFont="1" applyFill="1" applyBorder="1" applyAlignment="1" applyProtection="1"/>
    <xf numFmtId="0" fontId="4" fillId="6" borderId="4" xfId="17" applyFont="1" applyFill="1" applyBorder="1" applyAlignment="1" applyProtection="1"/>
    <xf numFmtId="0" fontId="4" fillId="6" borderId="3" xfId="17" applyFont="1" applyFill="1" applyBorder="1" applyAlignment="1" applyProtection="1"/>
    <xf numFmtId="0" fontId="22" fillId="0" borderId="9" xfId="18" applyFill="1" applyBorder="1" applyAlignment="1" applyProtection="1">
      <alignment wrapText="1"/>
    </xf>
    <xf numFmtId="0" fontId="13" fillId="6" borderId="2" xfId="18" applyFont="1" applyFill="1" applyBorder="1" applyAlignment="1" applyProtection="1"/>
    <xf numFmtId="0" fontId="12" fillId="6" borderId="9" xfId="17" applyFont="1" applyFill="1" applyBorder="1" applyAlignment="1" applyProtection="1"/>
    <xf numFmtId="0" fontId="12" fillId="6" borderId="7" xfId="17" applyFont="1" applyFill="1" applyBorder="1" applyAlignment="1" applyProtection="1">
      <alignment horizontal="left" vertical="center"/>
    </xf>
    <xf numFmtId="0" fontId="4" fillId="0" borderId="9" xfId="17" applyFont="1" applyFill="1" applyBorder="1" applyAlignment="1" applyProtection="1">
      <alignment wrapText="1"/>
    </xf>
    <xf numFmtId="0" fontId="12" fillId="6" borderId="2" xfId="17" applyFont="1" applyFill="1" applyBorder="1" applyAlignment="1" applyProtection="1">
      <alignment horizontal="left" vertical="center"/>
    </xf>
    <xf numFmtId="0" fontId="12" fillId="6" borderId="0" xfId="17" applyFont="1" applyFill="1" applyBorder="1" applyAlignment="1" applyProtection="1">
      <alignment vertical="center" wrapText="1"/>
    </xf>
    <xf numFmtId="0" fontId="12" fillId="6" borderId="9" xfId="17" applyFont="1" applyFill="1" applyBorder="1" applyAlignment="1" applyProtection="1">
      <alignment vertical="center" wrapText="1"/>
    </xf>
    <xf numFmtId="0" fontId="12" fillId="6" borderId="2" xfId="17" applyFont="1" applyFill="1" applyBorder="1" applyAlignment="1" applyProtection="1">
      <alignment horizontal="left" vertical="center" wrapText="1"/>
    </xf>
    <xf numFmtId="0" fontId="4" fillId="0" borderId="2" xfId="17" applyFont="1" applyFill="1" applyBorder="1" applyAlignment="1" applyProtection="1">
      <alignment wrapText="1"/>
    </xf>
    <xf numFmtId="0" fontId="12" fillId="0" borderId="0" xfId="17" applyFont="1" applyFill="1" applyBorder="1" applyAlignment="1" applyProtection="1">
      <alignment wrapText="1"/>
    </xf>
    <xf numFmtId="0" fontId="12" fillId="0" borderId="9" xfId="17" applyFont="1" applyFill="1" applyBorder="1" applyAlignment="1" applyProtection="1">
      <alignment wrapText="1"/>
    </xf>
    <xf numFmtId="0" fontId="4" fillId="0" borderId="0" xfId="17" applyFont="1" applyFill="1" applyBorder="1" applyProtection="1"/>
    <xf numFmtId="0" fontId="4" fillId="6" borderId="0" xfId="17" applyFont="1" applyFill="1" applyAlignment="1" applyProtection="1">
      <alignment horizontal="left" vertical="center"/>
    </xf>
    <xf numFmtId="0" fontId="21" fillId="0" borderId="0" xfId="17" applyAlignment="1" applyProtection="1"/>
    <xf numFmtId="0" fontId="4" fillId="6" borderId="2" xfId="17" applyFont="1" applyFill="1" applyBorder="1" applyAlignment="1" applyProtection="1">
      <alignment vertical="center" wrapText="1"/>
    </xf>
    <xf numFmtId="0" fontId="8" fillId="6" borderId="0" xfId="17" applyFont="1" applyFill="1" applyBorder="1" applyAlignment="1" applyProtection="1">
      <alignment horizontal="left" wrapText="1"/>
    </xf>
    <xf numFmtId="0" fontId="21" fillId="0" borderId="0" xfId="17" applyProtection="1">
      <protection locked="0"/>
    </xf>
    <xf numFmtId="0" fontId="5" fillId="0" borderId="0" xfId="17" applyFont="1" applyFill="1" applyBorder="1" applyAlignment="1" applyProtection="1">
      <alignment horizontal="left"/>
      <protection locked="0"/>
    </xf>
    <xf numFmtId="0" fontId="6" fillId="0" borderId="0" xfId="17" applyFont="1" applyFill="1" applyBorder="1" applyAlignment="1" applyProtection="1">
      <alignment horizontal="center"/>
      <protection locked="0"/>
    </xf>
    <xf numFmtId="0" fontId="21" fillId="0" borderId="0" xfId="17" applyAlignment="1" applyProtection="1">
      <protection locked="0"/>
    </xf>
    <xf numFmtId="0" fontId="21" fillId="6" borderId="0" xfId="17" applyFill="1" applyProtection="1">
      <protection locked="0"/>
    </xf>
    <xf numFmtId="0" fontId="8" fillId="6" borderId="0" xfId="17" applyFont="1" applyFill="1" applyBorder="1" applyAlignment="1" applyProtection="1">
      <alignment horizontal="right"/>
      <protection locked="0"/>
    </xf>
    <xf numFmtId="0" fontId="3" fillId="6" borderId="0" xfId="17" applyFont="1" applyFill="1" applyBorder="1" applyAlignment="1" applyProtection="1">
      <alignment horizontal="left"/>
      <protection locked="0"/>
    </xf>
    <xf numFmtId="0" fontId="24" fillId="6" borderId="1" xfId="3" applyFont="1" applyFill="1" applyBorder="1" applyAlignment="1" applyProtection="1">
      <alignment horizontal="center" vertical="center"/>
    </xf>
    <xf numFmtId="0" fontId="24" fillId="6" borderId="2" xfId="3" applyFont="1" applyFill="1" applyBorder="1" applyAlignment="1" applyProtection="1">
      <alignment vertical="center"/>
    </xf>
    <xf numFmtId="49" fontId="16" fillId="6" borderId="0" xfId="17" applyNumberFormat="1" applyFont="1" applyFill="1" applyAlignment="1" applyProtection="1">
      <alignment horizontal="left" vertical="center"/>
    </xf>
    <xf numFmtId="0" fontId="17" fillId="6" borderId="0" xfId="17" applyFont="1" applyFill="1" applyBorder="1" applyAlignment="1" applyProtection="1"/>
    <xf numFmtId="3" fontId="16" fillId="2" borderId="1" xfId="17" applyNumberFormat="1" applyFont="1" applyFill="1" applyBorder="1" applyAlignment="1" applyProtection="1">
      <alignment horizontal="center" vertical="center" shrinkToFit="1"/>
    </xf>
    <xf numFmtId="0" fontId="24" fillId="0" borderId="1" xfId="17" applyFont="1" applyBorder="1" applyAlignment="1" applyProtection="1">
      <alignment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4" fillId="0" borderId="1" xfId="17" applyNumberFormat="1" applyFont="1" applyFill="1" applyBorder="1" applyAlignment="1" applyProtection="1">
      <alignment horizontal="center" vertical="center" wrapText="1"/>
    </xf>
    <xf numFmtId="3" fontId="24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7" applyFont="1" applyBorder="1" applyAlignment="1" applyProtection="1">
      <alignment vertical="center"/>
    </xf>
    <xf numFmtId="0" fontId="24" fillId="0" borderId="1" xfId="17" applyFont="1" applyBorder="1" applyAlignment="1" applyProtection="1">
      <alignment vertical="center"/>
    </xf>
    <xf numFmtId="0" fontId="8" fillId="6" borderId="0" xfId="17" applyFont="1" applyFill="1" applyBorder="1" applyAlignment="1" applyProtection="1">
      <alignment vertical="center"/>
      <protection locked="0"/>
    </xf>
    <xf numFmtId="0" fontId="9" fillId="0" borderId="0" xfId="17" applyFont="1" applyFill="1" applyBorder="1" applyAlignment="1" applyProtection="1">
      <alignment vertical="center"/>
      <protection locked="0"/>
    </xf>
    <xf numFmtId="49" fontId="3" fillId="6" borderId="0" xfId="17" applyNumberFormat="1" applyFont="1" applyFill="1" applyBorder="1" applyAlignment="1" applyProtection="1">
      <protection locked="0"/>
    </xf>
    <xf numFmtId="0" fontId="12" fillId="0" borderId="15" xfId="17" applyFont="1" applyFill="1" applyBorder="1" applyAlignment="1" applyProtection="1">
      <alignment vertical="center"/>
    </xf>
    <xf numFmtId="0" fontId="23" fillId="6" borderId="1" xfId="23" applyFont="1" applyFill="1" applyBorder="1" applyAlignment="1" applyProtection="1">
      <alignment horizontal="left" vertical="center" shrinkToFit="1"/>
      <protection locked="0"/>
    </xf>
    <xf numFmtId="0" fontId="12" fillId="6" borderId="0" xfId="17" applyFont="1" applyFill="1" applyBorder="1" applyAlignment="1" applyProtection="1">
      <alignment horizontal="right" vertical="center"/>
    </xf>
    <xf numFmtId="3" fontId="12" fillId="6" borderId="12" xfId="17" applyNumberFormat="1" applyFont="1" applyFill="1" applyBorder="1" applyAlignment="1" applyProtection="1">
      <alignment horizontal="center" vertical="center"/>
    </xf>
    <xf numFmtId="0" fontId="12" fillId="6" borderId="1" xfId="17" applyFont="1" applyFill="1" applyBorder="1" applyAlignment="1" applyProtection="1">
      <alignment horizontal="right" vertical="center"/>
    </xf>
    <xf numFmtId="0" fontId="12" fillId="6" borderId="2" xfId="17" applyFont="1" applyFill="1" applyBorder="1" applyAlignment="1" applyProtection="1"/>
    <xf numFmtId="0" fontId="12" fillId="6" borderId="3" xfId="17" applyFont="1" applyFill="1" applyBorder="1" applyAlignment="1" applyProtection="1"/>
    <xf numFmtId="0" fontId="4" fillId="6" borderId="0" xfId="17" applyFont="1" applyFill="1" applyBorder="1" applyAlignment="1" applyProtection="1">
      <alignment vertical="top" wrapText="1"/>
    </xf>
    <xf numFmtId="3" fontId="23" fillId="6" borderId="1" xfId="17" applyNumberFormat="1" applyFont="1" applyFill="1" applyBorder="1" applyAlignment="1" applyProtection="1">
      <alignment horizontal="center" vertical="center"/>
      <protection locked="0"/>
    </xf>
    <xf numFmtId="0" fontId="25" fillId="0" borderId="1" xfId="7" applyFont="1" applyBorder="1" applyAlignment="1" applyProtection="1">
      <alignment vertical="center" wrapText="1"/>
    </xf>
    <xf numFmtId="0" fontId="12" fillId="6" borderId="0" xfId="17" applyFont="1" applyFill="1" applyBorder="1" applyAlignment="1" applyProtection="1">
      <alignment horizontal="right" vertical="center"/>
    </xf>
    <xf numFmtId="4" fontId="24" fillId="0" borderId="1" xfId="1" applyNumberFormat="1" applyFont="1" applyFill="1" applyBorder="1" applyAlignment="1" applyProtection="1">
      <alignment horizontal="center" vertical="center" wrapText="1"/>
    </xf>
    <xf numFmtId="4" fontId="25" fillId="3" borderId="1" xfId="7" applyNumberFormat="1" applyFont="1" applyFill="1" applyBorder="1" applyAlignment="1" applyProtection="1">
      <alignment horizontal="center" vertical="center"/>
    </xf>
    <xf numFmtId="0" fontId="23" fillId="6" borderId="2" xfId="17" applyFont="1" applyFill="1" applyBorder="1" applyAlignment="1" applyProtection="1">
      <alignment horizontal="right" vertical="center"/>
      <protection locked="0"/>
    </xf>
    <xf numFmtId="0" fontId="18" fillId="6" borderId="7" xfId="17" applyFont="1" applyFill="1" applyBorder="1" applyAlignment="1" applyProtection="1">
      <alignment vertical="center"/>
    </xf>
    <xf numFmtId="0" fontId="18" fillId="6" borderId="14" xfId="17" applyFont="1" applyFill="1" applyBorder="1" applyAlignment="1" applyProtection="1">
      <alignment horizontal="right" vertical="center"/>
    </xf>
    <xf numFmtId="0" fontId="12" fillId="0" borderId="16" xfId="17" applyFont="1" applyFill="1" applyBorder="1" applyAlignment="1" applyProtection="1">
      <alignment vertical="center"/>
    </xf>
    <xf numFmtId="0" fontId="4" fillId="6" borderId="0" xfId="23" applyFont="1" applyFill="1" applyBorder="1" applyAlignment="1" applyProtection="1">
      <alignment horizontal="left"/>
    </xf>
    <xf numFmtId="0" fontId="17" fillId="6" borderId="0" xfId="23" applyFont="1" applyFill="1" applyBorder="1" applyAlignment="1" applyProtection="1">
      <alignment horizontal="left"/>
    </xf>
    <xf numFmtId="0" fontId="17" fillId="6" borderId="0" xfId="23" applyFont="1" applyFill="1" applyBorder="1" applyAlignment="1" applyProtection="1"/>
    <xf numFmtId="0" fontId="4" fillId="6" borderId="8" xfId="23" applyFont="1" applyFill="1" applyBorder="1" applyAlignment="1" applyProtection="1"/>
    <xf numFmtId="0" fontId="4" fillId="6" borderId="3" xfId="23" applyFont="1" applyFill="1" applyBorder="1" applyAlignment="1" applyProtection="1"/>
    <xf numFmtId="3" fontId="10" fillId="6" borderId="1" xfId="17" applyNumberFormat="1" applyFont="1" applyFill="1" applyBorder="1" applyAlignment="1" applyProtection="1">
      <alignment horizontal="center" vertical="center"/>
    </xf>
    <xf numFmtId="0" fontId="12" fillId="6" borderId="6" xfId="17" applyFont="1" applyFill="1" applyBorder="1" applyAlignment="1" applyProtection="1">
      <alignment horizontal="right" vertical="center"/>
    </xf>
    <xf numFmtId="0" fontId="23" fillId="6" borderId="10" xfId="23" applyFont="1" applyFill="1" applyBorder="1" applyAlignment="1" applyProtection="1">
      <alignment horizontal="left" vertical="center" shrinkToFit="1"/>
      <protection locked="0"/>
    </xf>
    <xf numFmtId="0" fontId="4" fillId="6" borderId="0" xfId="17" applyFont="1" applyFill="1" applyAlignment="1" applyProtection="1">
      <alignment wrapText="1"/>
    </xf>
    <xf numFmtId="0" fontId="18" fillId="6" borderId="5" xfId="17" applyFont="1" applyFill="1" applyBorder="1" applyAlignment="1" applyProtection="1">
      <alignment horizontal="right" vertical="center"/>
    </xf>
    <xf numFmtId="0" fontId="18" fillId="6" borderId="13" xfId="17" applyFont="1" applyFill="1" applyBorder="1" applyAlignment="1" applyProtection="1">
      <alignment horizontal="right" vertical="center"/>
    </xf>
    <xf numFmtId="0" fontId="9" fillId="6" borderId="2" xfId="17" applyFont="1" applyFill="1" applyBorder="1" applyAlignment="1" applyProtection="1">
      <alignment horizontal="left" vertical="center" wrapText="1"/>
      <protection locked="0"/>
    </xf>
    <xf numFmtId="0" fontId="9" fillId="6" borderId="3" xfId="17" applyFont="1" applyFill="1" applyBorder="1" applyAlignment="1" applyProtection="1">
      <alignment horizontal="left" vertical="center" wrapText="1"/>
      <protection locked="0"/>
    </xf>
    <xf numFmtId="0" fontId="9" fillId="6" borderId="4" xfId="17" applyFont="1" applyFill="1" applyBorder="1" applyAlignment="1" applyProtection="1">
      <alignment horizontal="left" vertical="center" wrapText="1"/>
      <protection locked="0"/>
    </xf>
    <xf numFmtId="15" fontId="9" fillId="6" borderId="2" xfId="17" applyNumberFormat="1" applyFont="1" applyFill="1" applyBorder="1" applyAlignment="1" applyProtection="1">
      <alignment horizontal="left" vertical="center" wrapText="1"/>
      <protection locked="0"/>
    </xf>
    <xf numFmtId="167" fontId="17" fillId="6" borderId="0" xfId="23" applyNumberFormat="1" applyFont="1" applyFill="1" applyBorder="1" applyAlignment="1" applyProtection="1">
      <alignment horizontal="left"/>
    </xf>
    <xf numFmtId="0" fontId="4" fillId="6" borderId="3" xfId="17" applyFont="1" applyFill="1" applyBorder="1" applyAlignment="1" applyProtection="1">
      <alignment horizontal="right" vertical="center"/>
    </xf>
    <xf numFmtId="0" fontId="4" fillId="6" borderId="4" xfId="17" applyFont="1" applyFill="1" applyBorder="1" applyAlignment="1" applyProtection="1">
      <alignment horizontal="right" vertical="center"/>
    </xf>
    <xf numFmtId="0" fontId="17" fillId="6" borderId="0" xfId="23" applyFont="1" applyFill="1" applyBorder="1" applyAlignment="1" applyProtection="1">
      <alignment horizontal="left"/>
    </xf>
    <xf numFmtId="0" fontId="8" fillId="6" borderId="0" xfId="17" applyFont="1" applyFill="1" applyBorder="1" applyAlignment="1" applyProtection="1">
      <alignment horizontal="left" wrapText="1"/>
    </xf>
    <xf numFmtId="0" fontId="28" fillId="6" borderId="0" xfId="23" applyFont="1" applyFill="1" applyBorder="1" applyAlignment="1" applyProtection="1">
      <alignment horizontal="left"/>
    </xf>
    <xf numFmtId="0" fontId="4" fillId="6" borderId="6" xfId="23" applyFont="1" applyFill="1" applyBorder="1" applyAlignment="1" applyProtection="1">
      <alignment horizontal="center"/>
    </xf>
    <xf numFmtId="0" fontId="17" fillId="6" borderId="3" xfId="23" applyFont="1" applyFill="1" applyBorder="1" applyAlignment="1" applyProtection="1">
      <alignment horizontal="center"/>
    </xf>
    <xf numFmtId="0" fontId="27" fillId="6" borderId="0" xfId="17" applyFont="1" applyFill="1" applyBorder="1" applyAlignment="1" applyProtection="1">
      <alignment horizontal="right"/>
    </xf>
    <xf numFmtId="0" fontId="23" fillId="0" borderId="2" xfId="17" applyFont="1" applyFill="1" applyBorder="1" applyAlignment="1" applyProtection="1">
      <alignment horizontal="left" wrapText="1"/>
      <protection locked="0"/>
    </xf>
    <xf numFmtId="0" fontId="23" fillId="0" borderId="3" xfId="17" applyFont="1" applyFill="1" applyBorder="1" applyAlignment="1" applyProtection="1">
      <alignment horizontal="left" wrapText="1"/>
      <protection locked="0"/>
    </xf>
    <xf numFmtId="0" fontId="23" fillId="0" borderId="4" xfId="17" applyFont="1" applyFill="1" applyBorder="1" applyAlignment="1" applyProtection="1">
      <alignment horizontal="left" wrapText="1"/>
      <protection locked="0"/>
    </xf>
    <xf numFmtId="0" fontId="26" fillId="0" borderId="2" xfId="18" applyFont="1" applyFill="1" applyBorder="1" applyAlignment="1" applyProtection="1">
      <alignment horizontal="left" wrapText="1"/>
    </xf>
    <xf numFmtId="0" fontId="26" fillId="0" borderId="3" xfId="18" applyFont="1" applyFill="1" applyBorder="1" applyAlignment="1" applyProtection="1">
      <alignment horizontal="left" wrapText="1"/>
    </xf>
    <xf numFmtId="0" fontId="26" fillId="0" borderId="4" xfId="18" applyFont="1" applyFill="1" applyBorder="1" applyAlignment="1" applyProtection="1">
      <alignment horizontal="left" wrapText="1"/>
    </xf>
    <xf numFmtId="0" fontId="23" fillId="0" borderId="2" xfId="17" applyFont="1" applyFill="1" applyBorder="1" applyAlignment="1" applyProtection="1">
      <alignment horizontal="left" wrapText="1"/>
    </xf>
    <xf numFmtId="0" fontId="23" fillId="0" borderId="3" xfId="17" applyFont="1" applyFill="1" applyBorder="1" applyAlignment="1" applyProtection="1">
      <alignment horizontal="left" wrapText="1"/>
    </xf>
    <xf numFmtId="0" fontId="23" fillId="0" borderId="4" xfId="17" applyFont="1" applyFill="1" applyBorder="1" applyAlignment="1" applyProtection="1">
      <alignment horizontal="left" wrapText="1"/>
    </xf>
    <xf numFmtId="0" fontId="23" fillId="6" borderId="12" xfId="23" applyFont="1" applyFill="1" applyBorder="1" applyAlignment="1" applyProtection="1">
      <alignment horizontal="left" vertical="center" shrinkToFit="1"/>
      <protection locked="0"/>
    </xf>
    <xf numFmtId="0" fontId="23" fillId="6" borderId="10" xfId="23" applyFont="1" applyFill="1" applyBorder="1" applyAlignment="1" applyProtection="1">
      <alignment horizontal="left" vertical="center" shrinkToFit="1"/>
      <protection locked="0"/>
    </xf>
    <xf numFmtId="0" fontId="23" fillId="6" borderId="11" xfId="23" applyFont="1" applyFill="1" applyBorder="1" applyAlignment="1" applyProtection="1">
      <alignment horizontal="left" vertical="center" shrinkToFit="1"/>
      <protection locked="0"/>
    </xf>
    <xf numFmtId="49" fontId="10" fillId="0" borderId="15" xfId="17" applyNumberFormat="1" applyFont="1" applyFill="1" applyBorder="1" applyAlignment="1" applyProtection="1">
      <alignment horizontal="left" vertical="center"/>
    </xf>
    <xf numFmtId="0" fontId="10" fillId="0" borderId="15" xfId="17" applyFont="1" applyFill="1" applyBorder="1" applyAlignment="1" applyProtection="1">
      <alignment horizontal="left" vertical="center"/>
    </xf>
    <xf numFmtId="14" fontId="3" fillId="6" borderId="0" xfId="17" applyNumberFormat="1" applyFont="1" applyFill="1" applyBorder="1" applyAlignment="1" applyProtection="1">
      <alignment horizontal="left"/>
    </xf>
    <xf numFmtId="49" fontId="10" fillId="0" borderId="15" xfId="17" applyNumberFormat="1" applyFont="1" applyFill="1" applyBorder="1" applyAlignment="1" applyProtection="1">
      <alignment horizontal="left"/>
    </xf>
    <xf numFmtId="0" fontId="11" fillId="6" borderId="0" xfId="17" applyFont="1" applyFill="1" applyAlignment="1" applyProtection="1">
      <alignment horizontal="center" vertical="center"/>
    </xf>
    <xf numFmtId="0" fontId="10" fillId="6" borderId="0" xfId="17" applyFont="1" applyFill="1" applyAlignment="1" applyProtection="1">
      <alignment horizontal="center" vertical="center"/>
    </xf>
    <xf numFmtId="0" fontId="10" fillId="6" borderId="0" xfId="17" applyFont="1" applyFill="1" applyAlignment="1" applyProtection="1">
      <alignment horizontal="left"/>
    </xf>
    <xf numFmtId="0" fontId="12" fillId="6" borderId="0" xfId="17" applyFont="1" applyFill="1" applyAlignment="1" applyProtection="1">
      <alignment horizontal="left" wrapText="1"/>
    </xf>
    <xf numFmtId="0" fontId="4" fillId="6" borderId="12" xfId="17" applyFont="1" applyFill="1" applyBorder="1" applyAlignment="1" applyProtection="1">
      <alignment horizontal="left" vertical="center" wrapText="1"/>
    </xf>
    <xf numFmtId="0" fontId="4" fillId="6" borderId="10" xfId="17" applyFont="1" applyFill="1" applyBorder="1" applyAlignment="1" applyProtection="1">
      <alignment horizontal="left" vertical="center" wrapText="1"/>
    </xf>
    <xf numFmtId="0" fontId="4" fillId="6" borderId="11" xfId="17" applyFont="1" applyFill="1" applyBorder="1" applyAlignment="1" applyProtection="1">
      <alignment horizontal="left" vertical="center" wrapText="1"/>
    </xf>
    <xf numFmtId="0" fontId="12" fillId="6" borderId="12" xfId="17" applyFont="1" applyFill="1" applyBorder="1" applyAlignment="1" applyProtection="1">
      <alignment horizontal="center" vertical="center"/>
    </xf>
    <xf numFmtId="0" fontId="12" fillId="6" borderId="10" xfId="17" applyFont="1" applyFill="1" applyBorder="1" applyAlignment="1" applyProtection="1">
      <alignment horizontal="center" vertical="center"/>
    </xf>
    <xf numFmtId="0" fontId="12" fillId="6" borderId="11" xfId="17" applyFont="1" applyFill="1" applyBorder="1" applyAlignment="1" applyProtection="1">
      <alignment horizontal="center" vertical="center"/>
    </xf>
    <xf numFmtId="0" fontId="10" fillId="6" borderId="0" xfId="17" applyFont="1" applyFill="1" applyAlignment="1" applyProtection="1">
      <alignment horizontal="center" vertical="top" wrapText="1"/>
    </xf>
    <xf numFmtId="49" fontId="10" fillId="0" borderId="16" xfId="17" applyNumberFormat="1" applyFont="1" applyFill="1" applyBorder="1" applyAlignment="1" applyProtection="1">
      <alignment horizontal="center" vertical="center"/>
    </xf>
  </cellXfs>
  <cellStyles count="26">
    <cellStyle name="Comma 2" xfId="19" xr:uid="{00000000-0005-0000-0000-000000000000}"/>
    <cellStyle name="Comma 2 2" xfId="24" xr:uid="{00000000-0005-0000-0000-000001000000}"/>
    <cellStyle name="Comma 3" xfId="21" xr:uid="{00000000-0005-0000-0000-000002000000}"/>
    <cellStyle name="Currency 2" xfId="16" xr:uid="{00000000-0005-0000-0000-000003000000}"/>
    <cellStyle name="Currency 2 2" xfId="22" xr:uid="{00000000-0005-0000-0000-000004000000}"/>
    <cellStyle name="Currency 3" xfId="20" xr:uid="{00000000-0005-0000-0000-000005000000}"/>
    <cellStyle name="Currency 3 2" xfId="25" xr:uid="{00000000-0005-0000-0000-000006000000}"/>
    <cellStyle name="Hyperlink 2" xfId="18" xr:uid="{00000000-0005-0000-0000-000008000000}"/>
    <cellStyle name="Normal" xfId="0" builtinId="0"/>
    <cellStyle name="Normal 10" xfId="15" xr:uid="{00000000-0005-0000-0000-00000A000000}"/>
    <cellStyle name="Normal 11" xfId="17" xr:uid="{00000000-0005-0000-0000-00000B000000}"/>
    <cellStyle name="Normal 11 2" xfId="23" xr:uid="{00000000-0005-0000-0000-00000C000000}"/>
    <cellStyle name="Normal 14" xfId="11" xr:uid="{00000000-0005-0000-0000-00000D000000}"/>
    <cellStyle name="Normal 2" xfId="2" xr:uid="{00000000-0005-0000-0000-00000E000000}"/>
    <cellStyle name="Normal 2 2" xfId="12" xr:uid="{00000000-0005-0000-0000-00000F000000}"/>
    <cellStyle name="Normal 3" xfId="5" xr:uid="{00000000-0005-0000-0000-000010000000}"/>
    <cellStyle name="Normal 4" xfId="4" xr:uid="{00000000-0005-0000-0000-000011000000}"/>
    <cellStyle name="Normal 4 2" xfId="6" xr:uid="{00000000-0005-0000-0000-000012000000}"/>
    <cellStyle name="Normal 4 2 2" xfId="10" xr:uid="{00000000-0005-0000-0000-000013000000}"/>
    <cellStyle name="Normal 4 2 4" xfId="13" xr:uid="{00000000-0005-0000-0000-000014000000}"/>
    <cellStyle name="Normal 4 3" xfId="9" xr:uid="{00000000-0005-0000-0000-000015000000}"/>
    <cellStyle name="Normal 5" xfId="3" xr:uid="{00000000-0005-0000-0000-000016000000}"/>
    <cellStyle name="Normal 6" xfId="8" xr:uid="{00000000-0005-0000-0000-000017000000}"/>
    <cellStyle name="Normal 7" xfId="7" xr:uid="{00000000-0005-0000-0000-000018000000}"/>
    <cellStyle name="Normal 8" xfId="1" xr:uid="{00000000-0005-0000-0000-000019000000}"/>
    <cellStyle name="Normal 9" xfId="14" xr:uid="{00000000-0005-0000-0000-00001A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9524</xdr:rowOff>
    </xdr:from>
    <xdr:to>
      <xdr:col>2</xdr:col>
      <xdr:colOff>1314718</xdr:colOff>
      <xdr:row>3</xdr:row>
      <xdr:rowOff>0</xdr:rowOff>
    </xdr:to>
    <xdr:pic>
      <xdr:nvPicPr>
        <xdr:cNvPr id="2" name="Picture 1" descr="Logo (for email signature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1449"/>
          <a:ext cx="92419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boor%20Ali\Dropbox\PRF.PO.GRN\PRF%202018\PRF%2010001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maya\Dropbox\PRF.PO.GRN\PRF%20%202017\PRF%20100033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\Dropbox%20(MAG%20IRAQ)\PRF.PO.GRN\CPR\Copy%20of%20CB-%20May-%20Erbil%20-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F"/>
      <sheetName val="ListData"/>
    </sheetNames>
    <sheetDataSet>
      <sheetData sheetId="0"/>
      <sheetData sheetId="1">
        <row r="2">
          <cell r="B2" t="str">
            <v>101 - MAT Team 01</v>
          </cell>
          <cell r="E2" t="str">
            <v>CA - Camping</v>
          </cell>
          <cell r="F2" t="str">
            <v>211 - Office Utilities</v>
          </cell>
          <cell r="G2" t="str">
            <v>AC-AUD - Act for Peace</v>
          </cell>
          <cell r="H2" t="str">
            <v>0002 - Miscellaneous Donations (Restricted)</v>
          </cell>
        </row>
        <row r="3">
          <cell r="B3" t="str">
            <v>102 - MAT Team 02</v>
          </cell>
          <cell r="E3" t="str">
            <v>CM - Communication</v>
          </cell>
          <cell r="F3" t="str">
            <v>212 - Office Repairs &amp; Maintenance</v>
          </cell>
          <cell r="G3" t="str">
            <v>AL-EUR - Altadis Foundation</v>
          </cell>
          <cell r="H3" t="str">
            <v>0010 - Miscellaneous Corporate (Unrestricted)</v>
          </cell>
        </row>
        <row r="4">
          <cell r="B4" t="str">
            <v>103 - MAT Team 03</v>
          </cell>
          <cell r="E4" t="str">
            <v>DM - Demolition</v>
          </cell>
          <cell r="F4" t="str">
            <v>213 - Communications</v>
          </cell>
          <cell r="G4" t="str">
            <v>AR-EUR - Actiefonds Minjnen Ruimen (AMR)</v>
          </cell>
          <cell r="H4" t="str">
            <v>0045 - Community Fundraising (Unrestricted)</v>
          </cell>
        </row>
        <row r="5">
          <cell r="B5" t="str">
            <v>104 - MAT Team 04</v>
          </cell>
          <cell r="E5" t="str">
            <v>DE - Detection</v>
          </cell>
          <cell r="F5" t="str">
            <v>214 - Office Consumables</v>
          </cell>
          <cell r="G5" t="str">
            <v>AU-AUD - AusAID</v>
          </cell>
          <cell r="H5" t="str">
            <v>0065 - UNRESTRICTED ANGOLA</v>
          </cell>
        </row>
        <row r="6">
          <cell r="B6" t="str">
            <v>105 - MAT Team 05</v>
          </cell>
          <cell r="E6" t="str">
            <v>FR - Freight</v>
          </cell>
          <cell r="F6" t="str">
            <v>220 - Non-Capital Office Equipment Purchase</v>
          </cell>
          <cell r="G6" t="str">
            <v>BE-USD - British Embassy</v>
          </cell>
          <cell r="H6" t="str">
            <v>0077 - UNRESTRICTED VIETNAM</v>
          </cell>
        </row>
        <row r="7">
          <cell r="B7" t="str">
            <v>106 - MAT Team 06</v>
          </cell>
          <cell r="E7" t="str">
            <v>FU - Furniture</v>
          </cell>
          <cell r="F7" t="str">
            <v>221 - Office Equipment Rental</v>
          </cell>
          <cell r="G7" t="str">
            <v>BG-EUR - Belgian Ministry of Foreign Affairs</v>
          </cell>
          <cell r="H7" t="str">
            <v>0078 - UNRESTRICTED SRI LANKA</v>
          </cell>
        </row>
        <row r="8">
          <cell r="B8" t="str">
            <v>107 - MAT Team 07</v>
          </cell>
          <cell r="E8" t="str">
            <v>HO - House Equipment</v>
          </cell>
          <cell r="F8" t="str">
            <v>222 - Office Equipment Running Costs</v>
          </cell>
          <cell r="G8" t="str">
            <v>BM-GBP - British High Commission</v>
          </cell>
          <cell r="H8" t="str">
            <v>0814 - Telemarketing 2000</v>
          </cell>
        </row>
        <row r="9">
          <cell r="B9" t="str">
            <v>108 - MAT Team 08</v>
          </cell>
          <cell r="E9" t="str">
            <v>IT - IT</v>
          </cell>
          <cell r="F9" t="str">
            <v>231 - Non-MAG Training</v>
          </cell>
          <cell r="G9" t="str">
            <v>CD-CAD - CIDA</v>
          </cell>
          <cell r="H9" t="str">
            <v>0821 - Miscellaneous Donations TF Unrestricted</v>
          </cell>
        </row>
        <row r="10">
          <cell r="B10" t="str">
            <v>109 - MAT Team 09</v>
          </cell>
          <cell r="E10" t="str">
            <v>MT - Marking &amp; Topo</v>
          </cell>
          <cell r="F10" t="str">
            <v>232 - Recruitment</v>
          </cell>
          <cell r="G10" t="str">
            <v>CM-CAD - DFAIT (Dept Foreign Aid and Int'l Trade)</v>
          </cell>
          <cell r="H10" t="str">
            <v>0825 - Newsletter Autumn 2001</v>
          </cell>
        </row>
        <row r="11">
          <cell r="B11" t="str">
            <v>110 - MAT Team 10</v>
          </cell>
          <cell r="E11" t="str">
            <v>MD - Mechanical Demining</v>
          </cell>
          <cell r="F11" t="str">
            <v>234 - Research &amp; Development</v>
          </cell>
          <cell r="G11" t="str">
            <v>CO-GBP - Corporate</v>
          </cell>
          <cell r="H11" t="str">
            <v>0837 - Newsletter May 2002</v>
          </cell>
        </row>
        <row r="12">
          <cell r="B12" t="str">
            <v>111 - MAT Team 11</v>
          </cell>
          <cell r="E12" t="str">
            <v>ME - Medical</v>
          </cell>
          <cell r="F12" t="str">
            <v>235 - Subscriptions &amp; Memberships</v>
          </cell>
          <cell r="G12" t="str">
            <v>CO-USD - Corporate</v>
          </cell>
          <cell r="H12" t="str">
            <v>0844 - Payroll Giving</v>
          </cell>
        </row>
        <row r="13">
          <cell r="B13" t="str">
            <v>112 - MAT Team 12</v>
          </cell>
          <cell r="E13" t="str">
            <v>ZZ - Not specified</v>
          </cell>
          <cell r="F13" t="str">
            <v>249 - Other Consultancy Fees</v>
          </cell>
          <cell r="G13" t="str">
            <v>CR-GBP - Comic Relief</v>
          </cell>
          <cell r="H13" t="str">
            <v>0862 - MUSIC BEATS MINES</v>
          </cell>
        </row>
        <row r="14">
          <cell r="B14" t="str">
            <v>113 - MAT Team 13</v>
          </cell>
          <cell r="E14" t="str">
            <v>PL - Plant</v>
          </cell>
          <cell r="F14" t="str">
            <v>260 - Fundraising Event Costs</v>
          </cell>
          <cell r="G14" t="str">
            <v>DF-GBP - DFID</v>
          </cell>
          <cell r="H14" t="str">
            <v>0874 - Appeal May 2004</v>
          </cell>
        </row>
        <row r="15">
          <cell r="B15" t="str">
            <v>114 - MAT Team 14</v>
          </cell>
          <cell r="E15" t="str">
            <v>PR - Protection</v>
          </cell>
          <cell r="F15" t="str">
            <v>261 - Merchanside for Resale</v>
          </cell>
          <cell r="G15" t="str">
            <v>DG-EUR - Dutch Ministry of Foreign Affairs</v>
          </cell>
          <cell r="H15" t="str">
            <v>0875 - Legacies</v>
          </cell>
        </row>
        <row r="16">
          <cell r="B16" t="str">
            <v>115 - MAT Team 15</v>
          </cell>
          <cell r="E16" t="str">
            <v>TL - Tools</v>
          </cell>
          <cell r="F16" t="str">
            <v>270 - Promotional Items</v>
          </cell>
          <cell r="G16" t="str">
            <v>DG-USD - Dutch Ministry of Foreign Affairs</v>
          </cell>
          <cell r="H16" t="str">
            <v>0883 - Merchandise</v>
          </cell>
        </row>
        <row r="17">
          <cell r="B17" t="str">
            <v>116 - MAT Team 16</v>
          </cell>
          <cell r="E17" t="str">
            <v>VE - Vehicles</v>
          </cell>
          <cell r="F17" t="str">
            <v>271 - Media Design &amp; Publication</v>
          </cell>
          <cell r="G17" t="str">
            <v>EC-EUR - European Commission</v>
          </cell>
          <cell r="H17" t="str">
            <v>0884 - Community Fundraising (Unrestricted)</v>
          </cell>
        </row>
        <row r="18">
          <cell r="B18" t="str">
            <v>117 - MAT Team 17</v>
          </cell>
          <cell r="F18" t="str">
            <v>273 - Advertising</v>
          </cell>
          <cell r="G18" t="str">
            <v>EH-EUR - ECHO</v>
          </cell>
          <cell r="H18" t="str">
            <v>0897 - Upgrade Appeal June 2005</v>
          </cell>
        </row>
        <row r="19">
          <cell r="B19" t="str">
            <v>118 - MAT Team 18</v>
          </cell>
          <cell r="F19" t="str">
            <v>274 - Website Development</v>
          </cell>
          <cell r="G19" t="str">
            <v>FC-EUR - Finn Church and Foundation (FCA)</v>
          </cell>
          <cell r="H19" t="str">
            <v>0912 - Christmas Appeal 2005 Supporter</v>
          </cell>
        </row>
        <row r="20">
          <cell r="B20" t="str">
            <v>120 - MAT Team 20</v>
          </cell>
          <cell r="F20" t="str">
            <v>275 - Exhibitions</v>
          </cell>
          <cell r="G20" t="str">
            <v>FI-USD - Fibertek</v>
          </cell>
          <cell r="H20" t="str">
            <v>0916 - Newsletter Feb 2006</v>
          </cell>
        </row>
        <row r="21">
          <cell r="B21" t="str">
            <v>121 - MAT Team 21</v>
          </cell>
          <cell r="F21" t="str">
            <v>276 - Other Marketing and Fundraising costs</v>
          </cell>
          <cell r="G21" t="str">
            <v>FM-EUR - Gov Finland Ministry of Foreign Affairs</v>
          </cell>
          <cell r="H21" t="str">
            <v>0917 - Telephone Campaign 2006</v>
          </cell>
        </row>
        <row r="22">
          <cell r="B22" t="str">
            <v>122 - MAT Team 22</v>
          </cell>
          <cell r="F22" t="str">
            <v>280 - Non-Capital Vehicle Purchase</v>
          </cell>
          <cell r="G22" t="str">
            <v>FO-GBP - Foreign &amp; Commonwealth Office</v>
          </cell>
          <cell r="H22" t="str">
            <v>0929 - Christmas Appeal 2006</v>
          </cell>
        </row>
        <row r="23">
          <cell r="B23" t="str">
            <v>123 - MAT Team 23</v>
          </cell>
          <cell r="F23" t="str">
            <v>281 - Vehicle Rental</v>
          </cell>
          <cell r="G23" t="str">
            <v>GG-EUR - German Government</v>
          </cell>
          <cell r="H23" t="str">
            <v>0938 - Telephone Campaign 2007</v>
          </cell>
        </row>
        <row r="24">
          <cell r="B24" t="str">
            <v>124 - MAT Team 24</v>
          </cell>
          <cell r="F24" t="str">
            <v>282 - Vehicle Spare Parts</v>
          </cell>
          <cell r="G24" t="str">
            <v>GI-GBP - Good Gifts</v>
          </cell>
          <cell r="H24" t="str">
            <v>0942 - Newsletter August 2007</v>
          </cell>
        </row>
        <row r="25">
          <cell r="B25" t="str">
            <v>125 - MAT Team 25</v>
          </cell>
          <cell r="F25" t="str">
            <v>283 - Vehicle Running Costs</v>
          </cell>
          <cell r="G25" t="str">
            <v>GU-GBP - Guernsey Overseas Aid Commission (GOAC)</v>
          </cell>
          <cell r="H25" t="str">
            <v>0944 - Face to Face 2007</v>
          </cell>
        </row>
        <row r="26">
          <cell r="B26" t="str">
            <v>126 - MAT Team 26</v>
          </cell>
          <cell r="F26" t="str">
            <v>284 - Vehicle Insurance</v>
          </cell>
          <cell r="G26" t="str">
            <v>HA-USD - Hind Al Adwani</v>
          </cell>
          <cell r="H26" t="str">
            <v>0945 - Christmas Appeal 2007</v>
          </cell>
        </row>
        <row r="27">
          <cell r="B27" t="str">
            <v>127 - MAT Team 27</v>
          </cell>
          <cell r="F27" t="str">
            <v>290 - Non-Capital Field Equipment Purchase</v>
          </cell>
          <cell r="G27" t="str">
            <v>HQ-GBP - MAG HQ Allocated Funds</v>
          </cell>
          <cell r="H27" t="str">
            <v>0957 - Newsletter August 2008</v>
          </cell>
        </row>
        <row r="28">
          <cell r="B28" t="str">
            <v>128 - MAT Team 28</v>
          </cell>
          <cell r="F28" t="str">
            <v>291 - Field Equipment Rental</v>
          </cell>
          <cell r="G28" t="str">
            <v>IA-EUR - Irish Aid</v>
          </cell>
          <cell r="H28" t="str">
            <v>1186 - Newsletter Mailing Spring 2009</v>
          </cell>
        </row>
        <row r="29">
          <cell r="B29" t="str">
            <v>130 - MAT Team 30</v>
          </cell>
          <cell r="F29" t="str">
            <v>292 - Field Equipment Spare Parts</v>
          </cell>
          <cell r="G29" t="str">
            <v>IM-GBP - Isle Of Man Government OAC</v>
          </cell>
          <cell r="H29" t="str">
            <v>1225 - Appeal July 2009</v>
          </cell>
        </row>
        <row r="30">
          <cell r="B30" t="str">
            <v>131 - MAT Team 31</v>
          </cell>
          <cell r="F30" t="str">
            <v>293 - Field Equipment Running Costs</v>
          </cell>
          <cell r="G30" t="str">
            <v>IO-USD - International Organisation for Migration</v>
          </cell>
          <cell r="H30" t="str">
            <v>1242 - Rags</v>
          </cell>
        </row>
        <row r="31">
          <cell r="B31" t="str">
            <v>132 - MAT Team 32</v>
          </cell>
          <cell r="F31" t="str">
            <v>294 - Field Equipment Insurance</v>
          </cell>
          <cell r="G31" t="str">
            <v>JE-GBP - Jersey Overseas Aid Commission (JOAC)</v>
          </cell>
          <cell r="H31" t="str">
            <v>1243 - Parachute</v>
          </cell>
        </row>
        <row r="32">
          <cell r="B32" t="str">
            <v>133 - MAT Team 33</v>
          </cell>
          <cell r="F32" t="str">
            <v>299 - Field Equipment in-kind</v>
          </cell>
          <cell r="G32" t="str">
            <v>JG-EUR - Japanese Government</v>
          </cell>
          <cell r="H32" t="str">
            <v>1260 - Autumn Newsletter 2009</v>
          </cell>
        </row>
        <row r="33">
          <cell r="B33" t="str">
            <v>134 - MAT Team 34</v>
          </cell>
          <cell r="F33" t="str">
            <v>300 - Field Consumables</v>
          </cell>
          <cell r="G33" t="str">
            <v>JG-USD - Japanese Government</v>
          </cell>
          <cell r="H33" t="str">
            <v>1288 - Cycle Vietnam to Cambodia 2011</v>
          </cell>
        </row>
        <row r="34">
          <cell r="B34" t="str">
            <v>141 - MAT Team 41</v>
          </cell>
          <cell r="F34" t="str">
            <v>310 - MRE Activities</v>
          </cell>
          <cell r="G34" t="str">
            <v>LA-USD - Landmine Action</v>
          </cell>
          <cell r="H34" t="str">
            <v>1373 - Corporate Appeals (solicited)</v>
          </cell>
        </row>
        <row r="35">
          <cell r="B35" t="str">
            <v>150 - MAT Team 50</v>
          </cell>
          <cell r="F35" t="str">
            <v>385 - Organisational Support Costs</v>
          </cell>
          <cell r="G35" t="str">
            <v>LD-EUR - Life with Dignity</v>
          </cell>
          <cell r="H35" t="str">
            <v>1375 - City Ambassadors Appeal Fund</v>
          </cell>
        </row>
        <row r="36">
          <cell r="B36" t="str">
            <v>160 - MAT Team 60</v>
          </cell>
          <cell r="F36" t="str">
            <v>400 - Capital Field Tech Equip Purchase</v>
          </cell>
          <cell r="G36" t="str">
            <v>LW-EUR - Lutheran World Federation</v>
          </cell>
          <cell r="H36" t="str">
            <v>1407 - Conflict Recovery Programme for Lebanon,</v>
          </cell>
        </row>
        <row r="37">
          <cell r="B37" t="str">
            <v>201 - CLT Team 01</v>
          </cell>
          <cell r="F37" t="str">
            <v>410 - Capital Vehicle Purchase</v>
          </cell>
          <cell r="G37" t="str">
            <v>LW-USD - Lutheran World Federation</v>
          </cell>
          <cell r="H37" t="str">
            <v>1432 - Cycle Sri-Lanka 2012</v>
          </cell>
        </row>
        <row r="38">
          <cell r="B38" t="str">
            <v>202 - CLT Team 02</v>
          </cell>
          <cell r="F38" t="str">
            <v>420 - Capital Office Equipment Purchase</v>
          </cell>
          <cell r="G38" t="str">
            <v>MD-GBP - Ministry Of Defence</v>
          </cell>
          <cell r="H38" t="str">
            <v>1433 - National Lift Tower Abseil 2011</v>
          </cell>
        </row>
        <row r="39">
          <cell r="B39" t="str">
            <v>203 - CLT Team 03</v>
          </cell>
          <cell r="F39" t="str">
            <v>122 - Intl Staff Housing &amp; Utilities</v>
          </cell>
          <cell r="G39" t="str">
            <v>ME-EUR - Medico International</v>
          </cell>
          <cell r="H39" t="str">
            <v>1437 - Proceeds from Laos book money</v>
          </cell>
        </row>
        <row r="40">
          <cell r="B40" t="str">
            <v>204 - CLT Team 04</v>
          </cell>
          <cell r="F40" t="str">
            <v>233 - Hospitality</v>
          </cell>
          <cell r="G40" t="str">
            <v>MG-USD - MAG America - Federal</v>
          </cell>
          <cell r="H40" t="str">
            <v>1461 - Capacity building of local authorities i</v>
          </cell>
        </row>
        <row r="41">
          <cell r="B41" t="str">
            <v>205 - CLT Team 05</v>
          </cell>
          <cell r="F41">
            <v>0</v>
          </cell>
          <cell r="G41" t="str">
            <v>ML-USD - Marshall Legacy Institute</v>
          </cell>
          <cell r="H41" t="str">
            <v>1467 - "Support to Humanitarian Mine Action Act</v>
          </cell>
        </row>
        <row r="42">
          <cell r="B42" t="str">
            <v>206 - CLT Team 06</v>
          </cell>
          <cell r="F42">
            <v>0</v>
          </cell>
          <cell r="G42" t="str">
            <v>MS-EUR - Miscellaneous Donors</v>
          </cell>
          <cell r="H42" t="str">
            <v>1468 - SSDFID tendered 3 year programme funding</v>
          </cell>
        </row>
        <row r="43">
          <cell r="B43" t="str">
            <v>207 - CLT Team 07</v>
          </cell>
          <cell r="F43">
            <v>0</v>
          </cell>
          <cell r="G43" t="str">
            <v>MS-GBP - Miscellaneous Donors</v>
          </cell>
          <cell r="H43" t="str">
            <v>1469 - CD DFID tendered 3 year programme fundin</v>
          </cell>
        </row>
        <row r="44">
          <cell r="B44" t="str">
            <v>208 - CLT Team 08</v>
          </cell>
          <cell r="F44">
            <v>0</v>
          </cell>
          <cell r="G44" t="str">
            <v>MS-USD - Miscellaneous Donors</v>
          </cell>
          <cell r="H44" t="str">
            <v>1470 - LA DFID tendered 3 year programme fundin</v>
          </cell>
        </row>
        <row r="45">
          <cell r="B45" t="str">
            <v>209 - CLT Team 09</v>
          </cell>
          <cell r="F45">
            <v>0</v>
          </cell>
          <cell r="G45" t="str">
            <v>MZ-USD - MAG America - non-Federal</v>
          </cell>
          <cell r="H45" t="str">
            <v>1471 - KH DFID tendered 3 year programme fundin</v>
          </cell>
        </row>
        <row r="46">
          <cell r="B46" t="str">
            <v>210 - CLT Team 10</v>
          </cell>
          <cell r="F46">
            <v>0</v>
          </cell>
          <cell r="G46" t="str">
            <v>NA-EUR - NAMSA (NATO)</v>
          </cell>
          <cell r="H46" t="str">
            <v>1494 - Spring Appeal</v>
          </cell>
        </row>
        <row r="47">
          <cell r="B47" t="str">
            <v>211 - CLT Team 11</v>
          </cell>
          <cell r="F47">
            <v>0</v>
          </cell>
          <cell r="G47" t="str">
            <v>NM-NOK - Norwegian Ministry of Foreign Affairs</v>
          </cell>
          <cell r="H47" t="str">
            <v>1495 - Mine Action Programme in Vietnam</v>
          </cell>
        </row>
        <row r="48">
          <cell r="B48" t="str">
            <v>212 - CLT Team 12</v>
          </cell>
          <cell r="F48">
            <v>0</v>
          </cell>
          <cell r="G48" t="str">
            <v>NZ-NZD - NZAID</v>
          </cell>
          <cell r="H48" t="str">
            <v>1506 - MAG-net in the City group</v>
          </cell>
        </row>
        <row r="49">
          <cell r="B49" t="str">
            <v>213 - CLT Team 13</v>
          </cell>
          <cell r="F49">
            <v>0</v>
          </cell>
          <cell r="G49" t="str">
            <v>PF-GBP - Public Fundraising</v>
          </cell>
          <cell r="H49" t="str">
            <v>1510 - Assault Rifle Destruction DRC</v>
          </cell>
        </row>
        <row r="50">
          <cell r="B50" t="str">
            <v>214 - CLT Team 14</v>
          </cell>
          <cell r="F50">
            <v>0</v>
          </cell>
          <cell r="G50" t="str">
            <v>PF-USD - Public Fundraising</v>
          </cell>
          <cell r="H50" t="str">
            <v>1522 - D Day Bike Ride 2012</v>
          </cell>
        </row>
        <row r="51">
          <cell r="B51" t="str">
            <v>215 - CLT Team 15</v>
          </cell>
          <cell r="F51">
            <v>0</v>
          </cell>
          <cell r="G51" t="str">
            <v>SI-SEK - SIDA</v>
          </cell>
          <cell r="H51" t="str">
            <v>1523 - Death Valley 2012</v>
          </cell>
        </row>
        <row r="52">
          <cell r="B52" t="str">
            <v>216 - CLT Team 16</v>
          </cell>
          <cell r="F52">
            <v>0</v>
          </cell>
          <cell r="G52" t="str">
            <v>SP-EUR - Spanish Government</v>
          </cell>
          <cell r="H52" t="str">
            <v>1543 - Trek Kilimanjaro 2011/12</v>
          </cell>
        </row>
        <row r="53">
          <cell r="B53" t="str">
            <v>220 - CLT Team 20</v>
          </cell>
          <cell r="F53">
            <v>0</v>
          </cell>
          <cell r="G53" t="str">
            <v>SS-CHF - Swiss Government</v>
          </cell>
          <cell r="H53" t="str">
            <v>1545 - Facilitating humanitarian access to vuln</v>
          </cell>
        </row>
        <row r="54">
          <cell r="B54" t="str">
            <v>221 - CLT Team 21</v>
          </cell>
          <cell r="F54">
            <v>0</v>
          </cell>
          <cell r="G54" t="str">
            <v>ST-USD - Sterling International LLC</v>
          </cell>
          <cell r="H54" t="str">
            <v>1549 - Certeco fundraising</v>
          </cell>
        </row>
        <row r="55">
          <cell r="B55" t="str">
            <v>222 - CLT Team 22</v>
          </cell>
          <cell r="F55">
            <v>0</v>
          </cell>
          <cell r="G55" t="str">
            <v>SV-EUR - Stichting Vluchteling</v>
          </cell>
          <cell r="H55" t="str">
            <v>1556 - Extension to RWMG1387</v>
          </cell>
        </row>
        <row r="56">
          <cell r="B56" t="str">
            <v>223 - CLT Team 23</v>
          </cell>
          <cell r="F56">
            <v>0</v>
          </cell>
          <cell r="G56" t="str">
            <v>TF-GBP - Trusts &amp; Foundations</v>
          </cell>
          <cell r="H56" t="str">
            <v>1561 - Integrated Explosive Ordnance Disposal (</v>
          </cell>
        </row>
        <row r="57">
          <cell r="B57" t="str">
            <v>224 - CLT Team 24</v>
          </cell>
          <cell r="F57">
            <v>0</v>
          </cell>
          <cell r="G57" t="str">
            <v>TF-USD - Trusts &amp; Foundations</v>
          </cell>
          <cell r="H57" t="str">
            <v>1564 - Nightrider</v>
          </cell>
        </row>
        <row r="58">
          <cell r="B58" t="str">
            <v>225 - CLT Team 25</v>
          </cell>
          <cell r="F58">
            <v>0</v>
          </cell>
          <cell r="G58" t="str">
            <v>UA-USD - USAID</v>
          </cell>
          <cell r="H58" t="str">
            <v>1565 - IronMAG</v>
          </cell>
        </row>
        <row r="59">
          <cell r="B59" t="str">
            <v>226 - CLT Team 26</v>
          </cell>
          <cell r="F59">
            <v>0</v>
          </cell>
          <cell r="G59" t="str">
            <v>UE-USD - US Embassy</v>
          </cell>
          <cell r="H59" t="str">
            <v>1566 - Great North Run 2012</v>
          </cell>
        </row>
        <row r="60">
          <cell r="B60" t="str">
            <v>227 - CLT Team 27</v>
          </cell>
          <cell r="F60">
            <v>0</v>
          </cell>
          <cell r="G60" t="str">
            <v>UF-USD - UNICEF</v>
          </cell>
          <cell r="H60" t="str">
            <v>1567 - Great Manchester Run 2012</v>
          </cell>
        </row>
        <row r="61">
          <cell r="B61" t="str">
            <v>228 - CLT Team 28</v>
          </cell>
          <cell r="F61">
            <v>0</v>
          </cell>
          <cell r="G61" t="str">
            <v>UH-USD - UNHCR</v>
          </cell>
          <cell r="H61" t="str">
            <v>1568 - Autumn Appeal 2011</v>
          </cell>
        </row>
        <row r="62">
          <cell r="B62" t="str">
            <v>229 - CLT Team 29</v>
          </cell>
          <cell r="F62">
            <v>0</v>
          </cell>
          <cell r="G62" t="str">
            <v>UO-EUR - UNOPS</v>
          </cell>
          <cell r="H62" t="str">
            <v>1569 - Surplus from Burundi CO1524</v>
          </cell>
        </row>
        <row r="63">
          <cell r="B63" t="str">
            <v>230 - CLT Team 30</v>
          </cell>
          <cell r="F63">
            <v>0</v>
          </cell>
          <cell r="G63" t="str">
            <v>UO-USD - UNOPS</v>
          </cell>
          <cell r="H63" t="str">
            <v>1571 - School Construction in the mine afflicte</v>
          </cell>
        </row>
        <row r="64">
          <cell r="B64" t="str">
            <v>231 - CLT Team 31</v>
          </cell>
          <cell r="F64">
            <v>0</v>
          </cell>
          <cell r="G64" t="str">
            <v>UP-EUR - UNDP</v>
          </cell>
          <cell r="H64" t="str">
            <v>1574 - Delivering efficiency, effectiveness and</v>
          </cell>
        </row>
        <row r="65">
          <cell r="B65" t="str">
            <v>232 - CLT Team 32</v>
          </cell>
          <cell r="F65">
            <v>0</v>
          </cell>
          <cell r="G65" t="str">
            <v>UP-USD - UNDP</v>
          </cell>
          <cell r="H65" t="str">
            <v>1575 - Christmas Appeal Code</v>
          </cell>
        </row>
        <row r="66">
          <cell r="B66" t="str">
            <v>241 - CLT Team 41</v>
          </cell>
          <cell r="F66">
            <v>0</v>
          </cell>
          <cell r="G66" t="str">
            <v>WV-USD - World Vision</v>
          </cell>
          <cell r="H66" t="str">
            <v>1578 - Dutch 6 month extension funding</v>
          </cell>
        </row>
        <row r="67">
          <cell r="B67" t="str">
            <v>260 - CLT Team 60</v>
          </cell>
          <cell r="F67">
            <v>0</v>
          </cell>
          <cell r="G67" t="str">
            <v>ZZ-GBP - Non Donor Specific</v>
          </cell>
          <cell r="H67" t="str">
            <v>1588 - Cambodia voluntary donations</v>
          </cell>
        </row>
        <row r="68">
          <cell r="B68" t="str">
            <v>301 - EOD Team 01</v>
          </cell>
          <cell r="F68">
            <v>0</v>
          </cell>
          <cell r="H68" t="str">
            <v>1611 - Conflict Recovery Programme for Lebanon:</v>
          </cell>
        </row>
        <row r="69">
          <cell r="B69" t="str">
            <v>302 - EOD Team 02</v>
          </cell>
          <cell r="F69">
            <v>0</v>
          </cell>
          <cell r="H69" t="str">
            <v>1612 - MAG Week 2012</v>
          </cell>
        </row>
        <row r="70">
          <cell r="B70" t="str">
            <v>303 - EOD Team 03</v>
          </cell>
          <cell r="F70">
            <v>0</v>
          </cell>
          <cell r="H70" t="str">
            <v>1613 - 2011/12 Rainbow World Fund Donation</v>
          </cell>
        </row>
        <row r="71">
          <cell r="B71" t="str">
            <v>304 - EOD Team 04</v>
          </cell>
          <cell r="F71">
            <v>0</v>
          </cell>
          <cell r="H71" t="str">
            <v>1618 - Lao in-country donations</v>
          </cell>
        </row>
        <row r="72">
          <cell r="B72" t="str">
            <v>305 - EOD Team 05</v>
          </cell>
          <cell r="F72">
            <v>0</v>
          </cell>
          <cell r="H72" t="str">
            <v>1625 - Integrated Humanitarian Mine Action In L</v>
          </cell>
        </row>
        <row r="73">
          <cell r="B73" t="str">
            <v>321 - EOD Team 21</v>
          </cell>
          <cell r="H73" t="str">
            <v>1626 - Dinner - Michael Barr</v>
          </cell>
        </row>
        <row r="74">
          <cell r="B74" t="str">
            <v>322 - EOD Team 22</v>
          </cell>
          <cell r="H74" t="str">
            <v>1628 - Emergency-Mine Risk Education (E-MRE) fo</v>
          </cell>
        </row>
        <row r="75">
          <cell r="B75" t="str">
            <v>331 - EOD Team 31</v>
          </cell>
          <cell r="H75" t="str">
            <v>1630 - Foundry 47 Grant Agreement</v>
          </cell>
        </row>
        <row r="76">
          <cell r="B76" t="str">
            <v>332 - EOD Team 32</v>
          </cell>
          <cell r="H76" t="str">
            <v>1640 - Emergency Response to Munitions Depot Ex</v>
          </cell>
        </row>
        <row r="77">
          <cell r="B77" t="str">
            <v>342 - EOD Team 42</v>
          </cell>
          <cell r="H77" t="str">
            <v>1641 - Humanitarian Mine Action Technical Surve</v>
          </cell>
        </row>
        <row r="78">
          <cell r="B78" t="str">
            <v>363 - EOD Team 63</v>
          </cell>
          <cell r="H78" t="str">
            <v>1645 - Provision of mechanical asset in support</v>
          </cell>
        </row>
        <row r="79">
          <cell r="B79" t="str">
            <v>364 - EOD Team 64</v>
          </cell>
          <cell r="H79" t="str">
            <v>1646 - Conventional Weapons Destruction Program</v>
          </cell>
        </row>
        <row r="80">
          <cell r="B80" t="str">
            <v>401 - MDD Team 01</v>
          </cell>
          <cell r="H80" t="str">
            <v>1647 - QPSW / Siskin Press Grant Cambodia</v>
          </cell>
        </row>
        <row r="81">
          <cell r="B81" t="str">
            <v>402 - MDD Team 02</v>
          </cell>
          <cell r="H81" t="str">
            <v>1648 - Puntland Police Physical Security &amp; Stoc</v>
          </cell>
        </row>
        <row r="82">
          <cell r="B82" t="str">
            <v>403 - MDD Team 03</v>
          </cell>
          <cell r="H82" t="str">
            <v>1649 - Golf Tournament</v>
          </cell>
        </row>
        <row r="83">
          <cell r="B83" t="str">
            <v>404 - MDD Team 04</v>
          </cell>
          <cell r="H83" t="str">
            <v>1652 - NO CONTRACT YET: SEE E-MAIL FROM BETH 09</v>
          </cell>
        </row>
        <row r="84">
          <cell r="B84" t="str">
            <v>405 - MDD Team 05</v>
          </cell>
          <cell r="H84" t="str">
            <v>1655 - NO CONTRACT YET: Proposal Code AU9333</v>
          </cell>
        </row>
        <row r="85">
          <cell r="B85" t="str">
            <v>406 - MDD Team 06</v>
          </cell>
          <cell r="H85" t="str">
            <v>1656 - NO CONTRACT YET: Proposal Code AU9333</v>
          </cell>
        </row>
        <row r="86">
          <cell r="B86" t="str">
            <v>407 - MDD Team 07</v>
          </cell>
          <cell r="H86" t="str">
            <v>1657 - HMA in support of IDP Returns and Liveli</v>
          </cell>
        </row>
        <row r="87">
          <cell r="B87" t="str">
            <v>408 - MDD Team 08</v>
          </cell>
          <cell r="H87" t="str">
            <v>1658 - Unknown</v>
          </cell>
        </row>
        <row r="88">
          <cell r="B88" t="str">
            <v>409 - MDD Team 09</v>
          </cell>
          <cell r="H88" t="str">
            <v>1659 - NO CONTRACT YET: SEE E-MAIL FROM ALINE 0</v>
          </cell>
        </row>
        <row r="89">
          <cell r="B89" t="str">
            <v>410 - MDD Team 10</v>
          </cell>
          <cell r="H89" t="str">
            <v>1660 - Integrated protection response to suppor</v>
          </cell>
        </row>
        <row r="90">
          <cell r="B90" t="str">
            <v>411 - MDD Team 11</v>
          </cell>
          <cell r="H90" t="str">
            <v>1662 - Summer Appeal 2012</v>
          </cell>
        </row>
        <row r="91">
          <cell r="B91" t="str">
            <v>412 - MDD Team 12</v>
          </cell>
          <cell r="H91" t="str">
            <v>1663 - CPOP 12</v>
          </cell>
        </row>
        <row r="92">
          <cell r="B92" t="str">
            <v>421 - MDD Team 21</v>
          </cell>
          <cell r="H92" t="str">
            <v>1664 - Conflict Recovery Program for Lebanon: B</v>
          </cell>
        </row>
        <row r="93">
          <cell r="B93" t="str">
            <v>422 - MDD Team 22</v>
          </cell>
          <cell r="H93" t="str">
            <v>1665 - WRA Bridge Funding Cambodia</v>
          </cell>
        </row>
        <row r="94">
          <cell r="B94" t="str">
            <v>423 - MDD Team 23</v>
          </cell>
          <cell r="H94" t="str">
            <v>1666 - Landmine clearance for development</v>
          </cell>
        </row>
        <row r="95">
          <cell r="B95" t="str">
            <v>424 - MDD Team 24</v>
          </cell>
          <cell r="H95" t="str">
            <v>1667 - Kisangani Ammunition Storage Area</v>
          </cell>
        </row>
        <row r="96">
          <cell r="B96" t="str">
            <v>425 - MDD Team 25</v>
          </cell>
          <cell r="H96" t="str">
            <v>1668 - Explosive Ordnance Disposal (EOD), Manua</v>
          </cell>
        </row>
        <row r="97">
          <cell r="B97" t="str">
            <v>426 - MDD Team 26</v>
          </cell>
          <cell r="H97" t="str">
            <v>1669 - Consultancy for Provision of Study on th</v>
          </cell>
        </row>
        <row r="98">
          <cell r="B98" t="str">
            <v>427 - MDD Team 27</v>
          </cell>
          <cell r="H98" t="str">
            <v>1670 - Clearing the Conflict: A sustainable and</v>
          </cell>
        </row>
        <row r="99">
          <cell r="B99" t="str">
            <v>428 - MDD Team 28</v>
          </cell>
          <cell r="H99" t="str">
            <v>1671 - Clearing the Conflict: A sustainable and</v>
          </cell>
        </row>
        <row r="100">
          <cell r="B100" t="str">
            <v>429 - MDD Team 29</v>
          </cell>
          <cell r="H100" t="str">
            <v>1672 - Clearing the Conflict: A sustainable and</v>
          </cell>
        </row>
        <row r="101">
          <cell r="B101" t="str">
            <v>448 - MDD Team 48</v>
          </cell>
          <cell r="H101" t="str">
            <v>1673 - Clearing the Conflict: A sustainable and</v>
          </cell>
        </row>
        <row r="102">
          <cell r="B102" t="str">
            <v>501 - OTH Team 01</v>
          </cell>
          <cell r="H102" t="str">
            <v>1674 - Clearing the Conflict: A sustainable and</v>
          </cell>
        </row>
        <row r="103">
          <cell r="B103" t="str">
            <v>502 - OTH Team 02</v>
          </cell>
          <cell r="H103" t="str">
            <v>1675 - UXO Clearance in Khammounae &amp; Xieng Khou</v>
          </cell>
        </row>
        <row r="104">
          <cell r="B104" t="str">
            <v>503 - OTH Team 03</v>
          </cell>
          <cell r="H104" t="str">
            <v>1676 - Laos Cycle Challenge</v>
          </cell>
        </row>
        <row r="105">
          <cell r="B105" t="str">
            <v>504 - OTH Team 04</v>
          </cell>
          <cell r="H105" t="str">
            <v>1677 - Corporate Challenge</v>
          </cell>
        </row>
        <row r="106">
          <cell r="B106" t="str">
            <v>505 - OTH Team 05</v>
          </cell>
          <cell r="H106" t="str">
            <v>1679 - DFID tendered 3 year programme funding</v>
          </cell>
        </row>
        <row r="107">
          <cell r="B107" t="str">
            <v>506 - OTH Team 06</v>
          </cell>
          <cell r="H107" t="str">
            <v>1680 - Post Conflict Recovery in support of res</v>
          </cell>
        </row>
        <row r="108">
          <cell r="B108" t="str">
            <v>520 - OTH Team 20</v>
          </cell>
          <cell r="H108" t="str">
            <v>1681 - V festival 2012</v>
          </cell>
        </row>
        <row r="109">
          <cell r="B109" t="str">
            <v>521 - OTH Team 21</v>
          </cell>
          <cell r="H109" t="str">
            <v>1682 - Night Rider 2013</v>
          </cell>
        </row>
        <row r="110">
          <cell r="B110" t="str">
            <v>522 - OTH Team 22</v>
          </cell>
          <cell r="H110" t="str">
            <v>1683 - Marking and Securing Small Arms and Ligh</v>
          </cell>
        </row>
        <row r="111">
          <cell r="B111" t="str">
            <v>523 - OTH Team 23</v>
          </cell>
          <cell r="H111" t="str">
            <v>1684 - Improving human security and contributin</v>
          </cell>
        </row>
        <row r="112">
          <cell r="B112" t="str">
            <v>530 - OTH Team 30</v>
          </cell>
          <cell r="H112" t="str">
            <v>1685 - Physical Security and Stockpile Manageme</v>
          </cell>
        </row>
        <row r="113">
          <cell r="B113" t="str">
            <v>540 - OTH Team 40</v>
          </cell>
          <cell r="H113" t="str">
            <v>1686 - Procurement of ARMTRAC Mechanical Asset</v>
          </cell>
        </row>
        <row r="114">
          <cell r="B114" t="str">
            <v>600 - Technical Management 00</v>
          </cell>
          <cell r="H114" t="str">
            <v>1687 - MAG Ball 2013</v>
          </cell>
        </row>
        <row r="115">
          <cell r="B115" t="str">
            <v>601 - Technical Management 01</v>
          </cell>
          <cell r="H115" t="str">
            <v>1688 - Somaliland Police Armoury Development</v>
          </cell>
        </row>
        <row r="116">
          <cell r="B116" t="str">
            <v>602 - Technical Management 02</v>
          </cell>
          <cell r="H116" t="str">
            <v>1689 - Risk Education to assist and empower vul</v>
          </cell>
        </row>
        <row r="117">
          <cell r="B117" t="str">
            <v>700 - Programme Management 00</v>
          </cell>
          <cell r="H117" t="str">
            <v>1690 - Conventional Weapons Clerance - Vietnam</v>
          </cell>
        </row>
        <row r="118">
          <cell r="B118" t="str">
            <v>751 - Field Location 01</v>
          </cell>
          <cell r="H118" t="str">
            <v>1691 - Supporting Risk Reduction Education thou</v>
          </cell>
        </row>
        <row r="119">
          <cell r="B119" t="str">
            <v>752 - Field Location 02</v>
          </cell>
          <cell r="H119" t="str">
            <v>1692 - Trust and Foundations Event 2013</v>
          </cell>
        </row>
        <row r="120">
          <cell r="B120" t="str">
            <v>753 - Field Location 03</v>
          </cell>
          <cell r="H120" t="str">
            <v>1696 - Autumn Appeal 2012</v>
          </cell>
        </row>
        <row r="121">
          <cell r="B121" t="str">
            <v>754 - Field Location 04</v>
          </cell>
          <cell r="H121" t="str">
            <v>1697 - UNKNOWN</v>
          </cell>
        </row>
        <row r="122">
          <cell r="B122" t="str">
            <v>755 - Field Location 05</v>
          </cell>
          <cell r="H122" t="str">
            <v>1698 - Programme of Support to Demining in the</v>
          </cell>
        </row>
        <row r="123">
          <cell r="B123" t="str">
            <v>756 - Field Location 06</v>
          </cell>
          <cell r="H123" t="str">
            <v>1699 - Integrated UXO Clearance and Development</v>
          </cell>
        </row>
        <row r="124">
          <cell r="B124" t="str">
            <v>757 - Field Location 07</v>
          </cell>
          <cell r="H124" t="str">
            <v>1700 - Physical Security Stockpile Management i</v>
          </cell>
        </row>
        <row r="125">
          <cell r="B125" t="str">
            <v>758 - Field Location 08</v>
          </cell>
          <cell r="H125" t="str">
            <v>1701 - Great North Run 2013</v>
          </cell>
        </row>
        <row r="126">
          <cell r="B126" t="str">
            <v>759 - Field Location 09</v>
          </cell>
          <cell r="H126" t="str">
            <v>1702 - Great South Run 2013</v>
          </cell>
        </row>
        <row r="127">
          <cell r="B127" t="str">
            <v>760 - Field Location 10</v>
          </cell>
          <cell r="H127" t="str">
            <v>1703 - Great Manchester Run 2013</v>
          </cell>
        </row>
        <row r="128">
          <cell r="B128" t="str">
            <v>801 - Partner 01</v>
          </cell>
          <cell r="H128" t="str">
            <v>1704 - Procurement of armoured Excavator for hi</v>
          </cell>
        </row>
        <row r="129">
          <cell r="B129" t="str">
            <v>802 - Partner 02</v>
          </cell>
          <cell r="H129" t="str">
            <v>1705 - Integrated unexploded ordinance (UXO) cl</v>
          </cell>
        </row>
        <row r="130">
          <cell r="B130" t="str">
            <v>820 - Partner 20</v>
          </cell>
          <cell r="H130" t="str">
            <v>1706 - RideLondon 2013</v>
          </cell>
        </row>
        <row r="131">
          <cell r="B131" t="str">
            <v>830 - Partner 30</v>
          </cell>
          <cell r="H131" t="str">
            <v>1707 - Xmas 2012</v>
          </cell>
        </row>
        <row r="132">
          <cell r="B132" t="str">
            <v>840 - Partner 40</v>
          </cell>
          <cell r="H132" t="str">
            <v>1708 - MAG Angola Fundraising Event</v>
          </cell>
        </row>
        <row r="133">
          <cell r="B133" t="str">
            <v>900 - Chief Executive Office</v>
          </cell>
          <cell r="H133" t="str">
            <v>1709 - Puntland Police Physical Security and St</v>
          </cell>
        </row>
        <row r="134">
          <cell r="B134" t="str">
            <v>901 - Director of Operations Office</v>
          </cell>
          <cell r="H134" t="str">
            <v>1711 - Angola vehicle proceeds project code</v>
          </cell>
        </row>
        <row r="135">
          <cell r="B135" t="str">
            <v>910 - Operations</v>
          </cell>
          <cell r="H135" t="str">
            <v>1712 - Burundi PSSM</v>
          </cell>
        </row>
        <row r="136">
          <cell r="B136" t="str">
            <v>911 - Programme Finance</v>
          </cell>
          <cell r="H136" t="str">
            <v>1713 - Overseas Open Challenge</v>
          </cell>
        </row>
        <row r="137">
          <cell r="B137" t="str">
            <v>912 - Programme HR</v>
          </cell>
          <cell r="H137" t="str">
            <v>1714 - Increasing Security, prosperityand Stabi</v>
          </cell>
        </row>
        <row r="138">
          <cell r="B138" t="str">
            <v>913 - Technical Evaluation</v>
          </cell>
          <cell r="H138" t="str">
            <v>1715 - Addressing mine action needs in Burma (H</v>
          </cell>
        </row>
        <row r="139">
          <cell r="B139" t="str">
            <v>930 - Finance</v>
          </cell>
          <cell r="H139" t="str">
            <v>1716 - Contribute to the further development of</v>
          </cell>
        </row>
        <row r="140">
          <cell r="B140" t="str">
            <v>940 - Human Resources</v>
          </cell>
          <cell r="H140" t="str">
            <v>1717 - Mine clearance in Libya - Explosives cle</v>
          </cell>
        </row>
        <row r="141">
          <cell r="B141" t="str">
            <v>950 - Support Services</v>
          </cell>
          <cell r="H141" t="str">
            <v>1718 - Building Mine Action Capabilities in Vie</v>
          </cell>
        </row>
        <row r="142">
          <cell r="B142" t="str">
            <v>951 - ICT</v>
          </cell>
          <cell r="H142" t="str">
            <v>1719 - Technical Director Support to MAG HDR&amp;D</v>
          </cell>
        </row>
        <row r="143">
          <cell r="B143" t="str">
            <v>960 - IDET</v>
          </cell>
          <cell r="H143" t="str">
            <v>1720 - Mechanical Technical Field Manager Direc</v>
          </cell>
        </row>
        <row r="144">
          <cell r="B144" t="str">
            <v>970 - Business Development</v>
          </cell>
          <cell r="H144" t="str">
            <v>1721 - Support to HSTAMIDS Roll-out - HDR&amp;D Pro</v>
          </cell>
        </row>
        <row r="145">
          <cell r="B145" t="str">
            <v>979 - ERS</v>
          </cell>
          <cell r="H145" t="str">
            <v>1722 - Badger OFE - HDR&amp;D Program 2013</v>
          </cell>
        </row>
        <row r="146">
          <cell r="B146" t="str">
            <v>980 - Marketing &amp; Communication</v>
          </cell>
          <cell r="H146" t="str">
            <v>1723 - HSTAMIDS and PECO Wolverine OFE - HDR&amp;D</v>
          </cell>
        </row>
        <row r="147">
          <cell r="B147" t="str">
            <v>981 - Fundraising</v>
          </cell>
          <cell r="H147" t="str">
            <v>1724 - Piranha M3 OFE - HDR&amp;D Program 2013</v>
          </cell>
        </row>
        <row r="148">
          <cell r="B148" t="str">
            <v>990 - Other Costs</v>
          </cell>
          <cell r="H148" t="str">
            <v>1725 - Terex TC 75 OFE - HDR&amp;D Program 2013</v>
          </cell>
        </row>
        <row r="149">
          <cell r="H149" t="str">
            <v>1726 - Maintenance of existing HDR&amp;D Program OF</v>
          </cell>
        </row>
        <row r="150">
          <cell r="H150" t="str">
            <v>1727 - Nemesis M3 OFE - HDR&amp;D Program 2013</v>
          </cell>
        </row>
        <row r="151">
          <cell r="H151" t="str">
            <v>1728 - PAC MAG OFE - HDR&amp;D Program 2013</v>
          </cell>
        </row>
        <row r="152">
          <cell r="H152" t="str">
            <v>1729 - Brokk (Terrapin) OFE - HDR&amp;D Program 201</v>
          </cell>
        </row>
        <row r="153">
          <cell r="H153" t="str">
            <v>1730 - Repair &amp; Maintenanceof HDR&amp;D Program and</v>
          </cell>
        </row>
        <row r="154">
          <cell r="H154" t="str">
            <v>1731 - Improved Back Hoe - HDR&amp;D Program 2013</v>
          </cell>
        </row>
        <row r="155">
          <cell r="H155" t="str">
            <v>1732 - Terex OFE - HDR&amp;D Program 2013</v>
          </cell>
        </row>
        <row r="156">
          <cell r="H156" t="str">
            <v>1733 - BVR14  Rotary Screening Bucket OFE - HDR</v>
          </cell>
        </row>
        <row r="157">
          <cell r="H157" t="str">
            <v>1734 - Mechanical Vegetation Cutters OFE - HDR&amp;</v>
          </cell>
        </row>
        <row r="158">
          <cell r="H158" t="str">
            <v>1736 - Insurance claim Lebanon</v>
          </cell>
        </row>
        <row r="159">
          <cell r="H159" t="str">
            <v>1737 - Libya Insurance claim</v>
          </cell>
        </row>
        <row r="160">
          <cell r="H160" t="str">
            <v>1738 - Paris Night Rider 2013</v>
          </cell>
        </row>
        <row r="161">
          <cell r="H161" t="str">
            <v>1739 - Risk Education for Syrian Refugees in No</v>
          </cell>
        </row>
        <row r="162">
          <cell r="H162" t="str">
            <v>1740 - Provision of BAC Support to HD R&amp;D Progr</v>
          </cell>
        </row>
        <row r="163">
          <cell r="H163" t="str">
            <v>1741 - Impact mop-up</v>
          </cell>
        </row>
        <row r="164">
          <cell r="H164" t="str">
            <v>1742 - MAG Photographic Exhibition - British Em</v>
          </cell>
        </row>
        <row r="165">
          <cell r="H165" t="str">
            <v>1743 - HMA Support, South Equateur, Maniema, Ka</v>
          </cell>
        </row>
        <row r="166">
          <cell r="H166" t="str">
            <v>1744 - Explosives Remnants of War (ERW) and Lan</v>
          </cell>
        </row>
        <row r="167">
          <cell r="H167" t="str">
            <v>1745 - HMA in Northern Iraq with machines, dete</v>
          </cell>
        </row>
        <row r="168">
          <cell r="H168" t="str">
            <v>1746 - HMA in Northern Iraq with detectors and</v>
          </cell>
        </row>
        <row r="169">
          <cell r="H169" t="str">
            <v>1747 - Mechanical Support to Conflict Recovery</v>
          </cell>
        </row>
        <row r="170">
          <cell r="H170" t="str">
            <v>1748 - Minefield clearance</v>
          </cell>
        </row>
        <row r="171">
          <cell r="H171" t="str">
            <v>1749 - Destruction of Guns and Bombs</v>
          </cell>
        </row>
        <row r="172">
          <cell r="H172" t="str">
            <v>1750 - 2 x Firing Set detonators</v>
          </cell>
        </row>
        <row r="173">
          <cell r="H173" t="str">
            <v>1751 - Spring Appeal 2013</v>
          </cell>
        </row>
        <row r="174">
          <cell r="H174" t="str">
            <v>1752 - Humanitarian Mine Action Response in Sou</v>
          </cell>
        </row>
        <row r="175">
          <cell r="H175" t="str">
            <v>1753 - Reduce risks from Landmines,UXO and SALW</v>
          </cell>
        </row>
        <row r="176">
          <cell r="H176" t="str">
            <v>1754 - Continued support for the Safer Return a</v>
          </cell>
        </row>
        <row r="177">
          <cell r="H177" t="str">
            <v>1755 - Humanitarian Mine Action Response in Sou</v>
          </cell>
        </row>
        <row r="178">
          <cell r="H178" t="str">
            <v>1756 - Battle Area Clearance (BAC) in South Leb</v>
          </cell>
        </row>
        <row r="179">
          <cell r="H179" t="str">
            <v>1757 - National Landmine Contamination survey i</v>
          </cell>
        </row>
        <row r="180">
          <cell r="H180" t="str">
            <v>1758 - Intgrated Humanitarian Mine Action suppo</v>
          </cell>
        </row>
        <row r="181">
          <cell r="H181" t="str">
            <v>1759 - Summer Appeal 2013</v>
          </cell>
        </row>
        <row r="182">
          <cell r="H182" t="str">
            <v>1760 - Improving Security and Stability in Sout</v>
          </cell>
        </row>
        <row r="183">
          <cell r="H183" t="str">
            <v>1761 - SALW Security Containers - DRC</v>
          </cell>
        </row>
        <row r="184">
          <cell r="H184" t="str">
            <v>1763 - MAG Integrated Humanitarian Mine Action</v>
          </cell>
        </row>
        <row r="185">
          <cell r="H185" t="str">
            <v>1764 - Gap funding due to delay in MAG America</v>
          </cell>
        </row>
        <row r="186">
          <cell r="H186" t="str">
            <v>1765 - MG 1665 Cost Extension - Report with MG1</v>
          </cell>
        </row>
        <row r="187">
          <cell r="H187" t="str">
            <v>1766 - V Festival 2013</v>
          </cell>
        </row>
        <row r="188">
          <cell r="H188" t="str">
            <v>1767 - Mine Risk Education in Kayah State, (Mya</v>
          </cell>
        </row>
        <row r="189">
          <cell r="H189" t="str">
            <v>1768 - Miscellaneous Income from merchandise sa</v>
          </cell>
        </row>
        <row r="190">
          <cell r="H190" t="str">
            <v>1769 - Increasing Security, prosperity and Stab</v>
          </cell>
        </row>
        <row r="191">
          <cell r="H191" t="str">
            <v>1770 - Lite Trassel Med transfer</v>
          </cell>
        </row>
        <row r="192">
          <cell r="H192" t="str">
            <v>1771 - Sri Lanka Insurance claim</v>
          </cell>
        </row>
        <row r="193">
          <cell r="H193" t="str">
            <v xml:space="preserve">1772 - MRE to IDPs and Humanitarian Workers in </v>
          </cell>
        </row>
        <row r="194">
          <cell r="H194" t="str">
            <v>1773 - Battle Area Clearance to Support Socio-E</v>
          </cell>
        </row>
        <row r="195">
          <cell r="H195" t="str">
            <v>1774 - Mine Action Programme - Iraq</v>
          </cell>
        </row>
        <row r="196">
          <cell r="H196" t="str">
            <v>1775 - TBA</v>
          </cell>
        </row>
        <row r="197">
          <cell r="H197" t="str">
            <v>1776 - TBA</v>
          </cell>
        </row>
        <row r="198">
          <cell r="H198" t="str">
            <v>1777 - TBA</v>
          </cell>
        </row>
        <row r="199">
          <cell r="H199" t="str">
            <v xml:space="preserve">1778 - Mag America Public Fundraising Campaign </v>
          </cell>
        </row>
        <row r="200">
          <cell r="H200" t="str">
            <v>1779 - Radio 4 Appeal 2013</v>
          </cell>
        </row>
        <row r="201">
          <cell r="H201" t="str">
            <v>1780 - Impact Appeal 2013</v>
          </cell>
        </row>
        <row r="202">
          <cell r="H202" t="str">
            <v>1781 - Autumn Appeal 2013</v>
          </cell>
        </row>
        <row r="203">
          <cell r="H203" t="str">
            <v>1782 - Increasing security and stability for me</v>
          </cell>
        </row>
        <row r="204">
          <cell r="H204" t="str">
            <v>1783 - Protect vulnerable communities from Expl</v>
          </cell>
        </row>
        <row r="205">
          <cell r="H205" t="str">
            <v>1785 - Battle Area Clearance In Southern Leban</v>
          </cell>
        </row>
        <row r="206">
          <cell r="H206" t="str">
            <v>1786 - Humanitarian Mine Action, Technical Surv</v>
          </cell>
        </row>
        <row r="207">
          <cell r="H207" t="str">
            <v>1787 - Humanitarian Mine Action, Cambodia</v>
          </cell>
        </row>
        <row r="208">
          <cell r="H208" t="str">
            <v>1788 - Humanitarian Mine Action (HMA) Support t</v>
          </cell>
        </row>
        <row r="209">
          <cell r="H209" t="str">
            <v xml:space="preserve">1789 - Assistance for HMA Action Activities of </v>
          </cell>
        </row>
        <row r="210">
          <cell r="H210" t="str">
            <v>1790 - Physical Security and Stockpile Manageme</v>
          </cell>
        </row>
        <row r="211">
          <cell r="H211" t="str">
            <v>1791 - Improving human security and contributin</v>
          </cell>
        </row>
        <row r="212">
          <cell r="H212" t="str">
            <v>1792 - UK Embassy Bid, Non Technichnal Survey &amp;</v>
          </cell>
        </row>
        <row r="213">
          <cell r="H213" t="str">
            <v>1793 - MRE/CL VITOL Foundation - Libya</v>
          </cell>
        </row>
        <row r="214">
          <cell r="H214" t="str">
            <v xml:space="preserve">1794 - Yorkshire Tour De France </v>
          </cell>
        </row>
        <row r="215">
          <cell r="H215" t="str">
            <v>1795 - Assessment and Security of Access Routes</v>
          </cell>
        </row>
        <row r="216">
          <cell r="H216" t="str">
            <v>1796 - Abandoned Ordnance (AO) and Unexploded O</v>
          </cell>
        </row>
        <row r="217">
          <cell r="H217" t="str">
            <v>1797 - Supporting rural development through Une</v>
          </cell>
        </row>
        <row r="218">
          <cell r="H218" t="str">
            <v>1798 - Great North Run 2014</v>
          </cell>
        </row>
        <row r="219">
          <cell r="H219" t="str">
            <v>1799 - Great Manchester Run 2014</v>
          </cell>
        </row>
        <row r="220">
          <cell r="H220" t="str">
            <v>1800 - Conventional Weapons Clearance in Vietna</v>
          </cell>
        </row>
        <row r="221">
          <cell r="H221" t="str">
            <v>7001 - Afghanistan</v>
          </cell>
        </row>
        <row r="222">
          <cell r="H222" t="str">
            <v>7002 - Angola</v>
          </cell>
        </row>
        <row r="223">
          <cell r="H223" t="str">
            <v>7003 - Burkina Faso</v>
          </cell>
        </row>
        <row r="224">
          <cell r="H224" t="str">
            <v>7004 - Burundi</v>
          </cell>
        </row>
        <row r="225">
          <cell r="H225" t="str">
            <v>7005 - DRC</v>
          </cell>
        </row>
        <row r="226">
          <cell r="H226" t="str">
            <v>7006 - Republic of Congo</v>
          </cell>
        </row>
        <row r="227">
          <cell r="H227" t="str">
            <v>7007 - Côte d’Ivoire</v>
          </cell>
        </row>
        <row r="228">
          <cell r="H228" t="str">
            <v>7008 - Colombia</v>
          </cell>
        </row>
        <row r="229">
          <cell r="H229" t="str">
            <v>7009 - Ecuador</v>
          </cell>
        </row>
        <row r="230">
          <cell r="H230" t="str">
            <v>7010 - Ghana</v>
          </cell>
        </row>
        <row r="231">
          <cell r="H231" t="str">
            <v>7011 - Guinea</v>
          </cell>
        </row>
        <row r="232">
          <cell r="H232" t="str">
            <v>7012 - Hungary</v>
          </cell>
        </row>
        <row r="233">
          <cell r="H233" t="str">
            <v>7013 - Iraq</v>
          </cell>
        </row>
        <row r="234">
          <cell r="H234" t="str">
            <v>7014 - Cambodia</v>
          </cell>
        </row>
        <row r="235">
          <cell r="H235" t="str">
            <v>7015 - Laos</v>
          </cell>
        </row>
        <row r="236">
          <cell r="H236" t="str">
            <v>7016 - Lebanon</v>
          </cell>
        </row>
        <row r="237">
          <cell r="H237" t="str">
            <v>7017 - Sri Lanka</v>
          </cell>
        </row>
        <row r="238">
          <cell r="H238" t="str">
            <v>7018 - Libya</v>
          </cell>
        </row>
        <row r="239">
          <cell r="H239" t="str">
            <v>7019 - Sudan</v>
          </cell>
        </row>
        <row r="240">
          <cell r="H240" t="str">
            <v>7020 - Pakistan</v>
          </cell>
        </row>
        <row r="241">
          <cell r="H241" t="str">
            <v>7021 - Occupied Palestinian Territory</v>
          </cell>
        </row>
        <row r="242">
          <cell r="H242" t="str">
            <v>7022 - Palau</v>
          </cell>
        </row>
        <row r="243">
          <cell r="H243" t="str">
            <v>7023 - Solomon Islands</v>
          </cell>
        </row>
        <row r="244">
          <cell r="H244" t="str">
            <v>7024 - Sierra Leone</v>
          </cell>
        </row>
        <row r="245">
          <cell r="H245" t="str">
            <v>7025 - Somalia</v>
          </cell>
        </row>
        <row r="246">
          <cell r="H246" t="str">
            <v>7026 - South Sudan</v>
          </cell>
        </row>
        <row r="247">
          <cell r="H247" t="str">
            <v>7027 - El Salvador</v>
          </cell>
        </row>
        <row r="248">
          <cell r="H248" t="str">
            <v>7028 - Syria</v>
          </cell>
        </row>
        <row r="249">
          <cell r="H249" t="str">
            <v>7029 - Chad</v>
          </cell>
        </row>
        <row r="250">
          <cell r="H250" t="str">
            <v>7030 - Turkey</v>
          </cell>
        </row>
        <row r="251">
          <cell r="H251" t="str">
            <v>7031 - Vietnam</v>
          </cell>
        </row>
        <row r="252">
          <cell r="H252" t="str">
            <v>7032 - Grenada</v>
          </cell>
        </row>
        <row r="253">
          <cell r="H253" t="str">
            <v>7033 - Tanzania</v>
          </cell>
        </row>
        <row r="254">
          <cell r="H254" t="str">
            <v>7034 - Uganda</v>
          </cell>
        </row>
        <row r="255">
          <cell r="H255" t="str">
            <v>7035 - Kenya</v>
          </cell>
        </row>
        <row r="256">
          <cell r="H256" t="str">
            <v>7036 - Myanmar</v>
          </cell>
        </row>
        <row r="257">
          <cell r="H257" t="str">
            <v>7037 - Mali</v>
          </cell>
        </row>
        <row r="258">
          <cell r="H258" t="str">
            <v>7038 - Emergency Coordinator for Syria</v>
          </cell>
        </row>
        <row r="259">
          <cell r="H259" t="str">
            <v>9999 - Non Project specific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F"/>
      <sheetName val="ListData"/>
    </sheetNames>
    <sheetDataSet>
      <sheetData sheetId="0"/>
      <sheetData sheetId="1">
        <row r="2">
          <cell r="D2" t="str">
            <v>AED - United Arab Emirates Dirham</v>
          </cell>
        </row>
        <row r="3">
          <cell r="D3" t="str">
            <v>AFA - Afghanistan Afghani</v>
          </cell>
        </row>
        <row r="4">
          <cell r="D4" t="str">
            <v>AOA - Angolan Kwanza</v>
          </cell>
        </row>
        <row r="5">
          <cell r="D5" t="str">
            <v>AUD - Australian Dollar</v>
          </cell>
        </row>
        <row r="6">
          <cell r="D6" t="str">
            <v>BAM - Bosnian convertible Mark</v>
          </cell>
        </row>
        <row r="7">
          <cell r="D7" t="str">
            <v>BIF - Burundi Franc</v>
          </cell>
        </row>
        <row r="8">
          <cell r="D8" t="str">
            <v>CAD - Canadian Dollar</v>
          </cell>
        </row>
        <row r="9">
          <cell r="D9" t="str">
            <v>CDF - Congolese Franc</v>
          </cell>
        </row>
        <row r="10">
          <cell r="D10" t="str">
            <v>CHF - Swiss Franc</v>
          </cell>
        </row>
        <row r="11">
          <cell r="D11" t="str">
            <v>COP - Colombian Peso</v>
          </cell>
        </row>
        <row r="12">
          <cell r="D12" t="str">
            <v>CYP - Cyprus Pound (also see Euro)</v>
          </cell>
        </row>
        <row r="13">
          <cell r="D13" t="str">
            <v>EGP - Egyptian Pound</v>
          </cell>
        </row>
        <row r="14">
          <cell r="D14" t="str">
            <v>EUR - Euro</v>
          </cell>
        </row>
        <row r="15">
          <cell r="D15" t="str">
            <v>GBP - British Pound</v>
          </cell>
        </row>
        <row r="16">
          <cell r="D16" t="str">
            <v>ILS - Israeli Shekel</v>
          </cell>
        </row>
        <row r="17">
          <cell r="D17" t="str">
            <v>INR - India Rupee</v>
          </cell>
        </row>
        <row r="18">
          <cell r="D18" t="str">
            <v>IQD - Iraqi Dinar</v>
          </cell>
        </row>
        <row r="19">
          <cell r="D19" t="str">
            <v>JOD - Jordanian Dinar</v>
          </cell>
        </row>
        <row r="20">
          <cell r="D20" t="str">
            <v>JPY - Japanese Yen</v>
          </cell>
        </row>
        <row r="21">
          <cell r="D21" t="str">
            <v>KES - Kenyan Schilling</v>
          </cell>
        </row>
        <row r="22">
          <cell r="D22" t="str">
            <v>KHR - Kampuchean (Cambodian) Riel</v>
          </cell>
        </row>
        <row r="23">
          <cell r="D23" t="str">
            <v>LAK - Lao Kip</v>
          </cell>
        </row>
        <row r="24">
          <cell r="D24" t="str">
            <v>LBP - Lebanese Pound</v>
          </cell>
        </row>
        <row r="25">
          <cell r="D25" t="str">
            <v>LKR - Sri Lanka Rupee</v>
          </cell>
        </row>
        <row r="26">
          <cell r="D26" t="str">
            <v>LYD - Libyan Dinar</v>
          </cell>
        </row>
        <row r="27">
          <cell r="D27" t="str">
            <v>MMK - Myanmar Kyat</v>
          </cell>
        </row>
        <row r="28">
          <cell r="D28" t="str">
            <v>MYR - Malaysian Ringgit</v>
          </cell>
        </row>
        <row r="29">
          <cell r="D29" t="str">
            <v>MZN - Mozambique Metical</v>
          </cell>
        </row>
        <row r="30">
          <cell r="D30" t="str">
            <v>NAD - Namibian Dollar</v>
          </cell>
        </row>
        <row r="31">
          <cell r="D31" t="str">
            <v>NOK - Norwegian Kroner</v>
          </cell>
        </row>
        <row r="32">
          <cell r="D32" t="str">
            <v>NZD - New Zealand Dollar</v>
          </cell>
        </row>
        <row r="33">
          <cell r="D33" t="str">
            <v>PKR - Pakistan Rupee</v>
          </cell>
        </row>
        <row r="34">
          <cell r="D34" t="str">
            <v>RWF - Rwandan Franc</v>
          </cell>
        </row>
        <row r="35">
          <cell r="D35" t="str">
            <v>SBD - Solomon Island Dollars</v>
          </cell>
        </row>
        <row r="36">
          <cell r="D36" t="str">
            <v>SDG - Sudanese Pound</v>
          </cell>
        </row>
        <row r="37">
          <cell r="D37" t="str">
            <v>SEK - Swedish Krona</v>
          </cell>
        </row>
        <row r="38">
          <cell r="D38" t="str">
            <v>SOS - Somali Schilling</v>
          </cell>
        </row>
        <row r="39">
          <cell r="D39" t="str">
            <v>SSP - South Sudanese Pound</v>
          </cell>
        </row>
        <row r="40">
          <cell r="D40" t="str">
            <v>SYP - Syrian Pound</v>
          </cell>
        </row>
        <row r="41">
          <cell r="D41" t="str">
            <v>SZL - Swaziland Lilangeni</v>
          </cell>
        </row>
        <row r="42">
          <cell r="D42" t="str">
            <v>THB - Thai Baht</v>
          </cell>
        </row>
        <row r="43">
          <cell r="D43" t="str">
            <v>TND - Tunisian Dinar</v>
          </cell>
        </row>
        <row r="44">
          <cell r="D44" t="str">
            <v>TRY - Turkish Lira</v>
          </cell>
        </row>
        <row r="45">
          <cell r="D45" t="str">
            <v>TZS - Tanzanian Shilling</v>
          </cell>
        </row>
        <row r="46">
          <cell r="D46" t="str">
            <v>UGX - Uganda Shilling</v>
          </cell>
        </row>
        <row r="47">
          <cell r="D47" t="str">
            <v>USD - US Dollar</v>
          </cell>
        </row>
        <row r="48">
          <cell r="D48" t="str">
            <v>VND - Vietnamese Dong</v>
          </cell>
        </row>
        <row r="49">
          <cell r="D49" t="str">
            <v>XAF - CFA Franc BEAC</v>
          </cell>
        </row>
        <row r="50">
          <cell r="D50" t="str">
            <v>XOF - West African Franc</v>
          </cell>
        </row>
        <row r="51">
          <cell r="D51" t="str">
            <v>ZAR - South African Rand</v>
          </cell>
        </row>
        <row r="52">
          <cell r="D52" t="str">
            <v>ZMK - Zambian Kwacha - OLD</v>
          </cell>
        </row>
        <row r="53">
          <cell r="D53" t="str">
            <v>ZMW - Zambian Kwacha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COUNTRY"/>
      <sheetName val="PROJECT"/>
      <sheetName val="COSTCENTRE"/>
      <sheetName val="NATURAL"/>
      <sheetName val="ACCOUNT"/>
      <sheetName val="EQUIPMENT"/>
      <sheetName val="ROLES"/>
      <sheetName val="Lists"/>
      <sheetName val="TempList"/>
      <sheetName val="ExportBuffer"/>
      <sheetName val="TFR_Summary"/>
      <sheetName val="TFR"/>
      <sheetName val="TXS_Summary"/>
      <sheetName val="TXS"/>
      <sheetName val="Guidelines"/>
      <sheetName val="Home"/>
      <sheetName val="ChangeLog"/>
      <sheetName val="MasterCashbook"/>
      <sheetName val="CBK-C-IQA-USD"/>
      <sheetName val="CBK-C-IQA-IQD"/>
      <sheetName val="LED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1891</v>
          </cell>
          <cell r="B1" t="str">
            <v>015</v>
          </cell>
          <cell r="C1" t="str">
            <v>120</v>
          </cell>
        </row>
        <row r="2">
          <cell r="A2" t="str">
            <v>1901</v>
          </cell>
          <cell r="B2" t="str">
            <v>018</v>
          </cell>
          <cell r="C2" t="str">
            <v>122</v>
          </cell>
        </row>
        <row r="3">
          <cell r="A3" t="str">
            <v>1912</v>
          </cell>
          <cell r="B3" t="str">
            <v>101</v>
          </cell>
          <cell r="C3" t="str">
            <v>130</v>
          </cell>
        </row>
        <row r="4">
          <cell r="A4" t="str">
            <v>2012</v>
          </cell>
          <cell r="B4" t="str">
            <v>102</v>
          </cell>
          <cell r="C4" t="str">
            <v>150</v>
          </cell>
        </row>
        <row r="5">
          <cell r="A5" t="str">
            <v>2028</v>
          </cell>
          <cell r="B5" t="str">
            <v>104</v>
          </cell>
          <cell r="C5" t="str">
            <v>151</v>
          </cell>
        </row>
        <row r="6">
          <cell r="A6" t="str">
            <v>2037</v>
          </cell>
          <cell r="B6" t="str">
            <v>109</v>
          </cell>
          <cell r="C6" t="str">
            <v>152</v>
          </cell>
        </row>
        <row r="7">
          <cell r="A7" t="str">
            <v>2041</v>
          </cell>
          <cell r="B7" t="str">
            <v>111</v>
          </cell>
          <cell r="C7" t="str">
            <v>160</v>
          </cell>
        </row>
        <row r="8">
          <cell r="A8" t="str">
            <v>2042</v>
          </cell>
          <cell r="B8" t="str">
            <v>114</v>
          </cell>
          <cell r="C8" t="str">
            <v>161</v>
          </cell>
        </row>
        <row r="9">
          <cell r="A9" t="str">
            <v>2045</v>
          </cell>
          <cell r="B9" t="str">
            <v>115</v>
          </cell>
          <cell r="C9" t="str">
            <v>170</v>
          </cell>
        </row>
        <row r="10">
          <cell r="A10" t="str">
            <v>2055</v>
          </cell>
          <cell r="B10" t="str">
            <v>305</v>
          </cell>
          <cell r="C10" t="str">
            <v>180</v>
          </cell>
        </row>
        <row r="11">
          <cell r="A11" t="str">
            <v>2063</v>
          </cell>
          <cell r="B11" t="str">
            <v>401</v>
          </cell>
          <cell r="C11" t="str">
            <v>200</v>
          </cell>
        </row>
        <row r="12">
          <cell r="A12" t="str">
            <v>2070</v>
          </cell>
          <cell r="B12" t="str">
            <v>501</v>
          </cell>
          <cell r="C12" t="str">
            <v>201</v>
          </cell>
        </row>
        <row r="13">
          <cell r="A13" t="str">
            <v>2083</v>
          </cell>
          <cell r="B13" t="str">
            <v>503</v>
          </cell>
        </row>
        <row r="14">
          <cell r="A14" t="str">
            <v>2084</v>
          </cell>
          <cell r="B14" t="str">
            <v>505</v>
          </cell>
        </row>
        <row r="15">
          <cell r="A15" t="str">
            <v>2085</v>
          </cell>
          <cell r="B15" t="str">
            <v>506</v>
          </cell>
        </row>
        <row r="16">
          <cell r="A16" t="str">
            <v>2086</v>
          </cell>
          <cell r="B16" t="str">
            <v>600</v>
          </cell>
        </row>
        <row r="17">
          <cell r="A17" t="str">
            <v>2087</v>
          </cell>
        </row>
        <row r="18">
          <cell r="A18" t="str">
            <v>2097</v>
          </cell>
        </row>
        <row r="19">
          <cell r="A19" t="str">
            <v>2125</v>
          </cell>
        </row>
        <row r="20">
          <cell r="A20" t="str">
            <v>2138</v>
          </cell>
        </row>
        <row r="21">
          <cell r="A21" t="str">
            <v>2151</v>
          </cell>
        </row>
        <row r="22">
          <cell r="A22" t="str">
            <v>7089</v>
          </cell>
        </row>
        <row r="23">
          <cell r="A23" t="str">
            <v>80IQ</v>
          </cell>
        </row>
        <row r="24">
          <cell r="A24" t="str">
            <v>89IQ</v>
          </cell>
        </row>
        <row r="25">
          <cell r="A25" t="str">
            <v>9726</v>
          </cell>
        </row>
        <row r="26">
          <cell r="A26" t="str">
            <v>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curement@magiraq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3"/>
  <sheetViews>
    <sheetView showGridLines="0" tabSelected="1" view="pageBreakPreview" zoomScale="75" zoomScaleNormal="80" zoomScaleSheetLayoutView="75" zoomScalePageLayoutView="70" workbookViewId="0">
      <selection activeCell="D42" sqref="D42:G42"/>
    </sheetView>
  </sheetViews>
  <sheetFormatPr defaultRowHeight="12.75" x14ac:dyDescent="0.2"/>
  <cols>
    <col min="1" max="1" width="2" style="1" customWidth="1"/>
    <col min="2" max="2" width="13.140625" style="1" customWidth="1"/>
    <col min="3" max="3" width="89" style="1" customWidth="1"/>
    <col min="4" max="4" width="8.7109375" style="1" customWidth="1"/>
    <col min="5" max="5" width="9" style="1" customWidth="1"/>
    <col min="6" max="6" width="15" style="1" customWidth="1"/>
    <col min="7" max="7" width="20.28515625" style="1" customWidth="1"/>
    <col min="8" max="8" width="18.7109375" style="1" customWidth="1"/>
    <col min="9" max="9" width="21.28515625" style="1" customWidth="1"/>
    <col min="10" max="10" width="4.5703125" style="1" customWidth="1"/>
    <col min="11" max="15" width="9.140625" style="1" hidden="1" customWidth="1"/>
    <col min="16" max="16" width="9.140625" style="1" customWidth="1"/>
    <col min="17" max="16384" width="9.140625" style="1"/>
  </cols>
  <sheetData>
    <row r="1" spans="2:14" ht="13.5" thickBot="1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14" ht="18.600000000000001" customHeight="1" thickTop="1" thickBot="1" x14ac:dyDescent="0.25">
      <c r="B2" s="54"/>
      <c r="C2" s="54"/>
      <c r="D2" s="55"/>
      <c r="E2" s="55"/>
      <c r="F2" s="72"/>
      <c r="G2" s="75" t="s">
        <v>39</v>
      </c>
      <c r="H2" s="128" t="e">
        <f>#REF!</f>
        <v>#REF!</v>
      </c>
      <c r="I2" s="129"/>
      <c r="J2" s="73"/>
      <c r="K2" s="2"/>
    </row>
    <row r="3" spans="2:14" s="50" customFormat="1" ht="18.600000000000001" customHeight="1" thickTop="1" thickBot="1" x14ac:dyDescent="0.3">
      <c r="B3" s="56"/>
      <c r="C3" s="56"/>
      <c r="D3" s="56"/>
      <c r="E3" s="56"/>
      <c r="F3" s="72"/>
      <c r="G3" s="75" t="s">
        <v>38</v>
      </c>
      <c r="H3" s="131" t="e">
        <f>#REF!</f>
        <v>#REF!</v>
      </c>
      <c r="I3" s="131"/>
      <c r="J3" s="74"/>
    </row>
    <row r="4" spans="2:14" ht="18.600000000000001" customHeight="1" thickTop="1" x14ac:dyDescent="0.25">
      <c r="B4" s="57"/>
      <c r="C4" s="57"/>
      <c r="D4" s="57"/>
      <c r="E4" s="57"/>
      <c r="F4" s="58"/>
      <c r="G4" s="91"/>
      <c r="H4" s="143" t="s">
        <v>49</v>
      </c>
      <c r="I4" s="143"/>
      <c r="J4" s="59"/>
    </row>
    <row r="5" spans="2:14" ht="18.600000000000001" customHeight="1" x14ac:dyDescent="0.2">
      <c r="B5" s="133" t="s">
        <v>3</v>
      </c>
      <c r="C5" s="133"/>
      <c r="D5" s="133"/>
      <c r="E5" s="133"/>
      <c r="F5" s="133"/>
      <c r="G5" s="133"/>
      <c r="H5" s="133"/>
      <c r="I5" s="133"/>
      <c r="J5" s="133"/>
    </row>
    <row r="6" spans="2:14" ht="39.75" customHeight="1" x14ac:dyDescent="0.2">
      <c r="B6" s="132" t="s">
        <v>4</v>
      </c>
      <c r="C6" s="132"/>
      <c r="D6" s="132"/>
      <c r="E6" s="132"/>
      <c r="F6" s="132"/>
      <c r="G6" s="132"/>
      <c r="H6" s="132"/>
      <c r="I6" s="132"/>
      <c r="J6" s="132"/>
    </row>
    <row r="7" spans="2:14" ht="39.75" customHeight="1" x14ac:dyDescent="0.25">
      <c r="B7" s="142"/>
      <c r="C7" s="62"/>
      <c r="D7" s="134"/>
      <c r="E7" s="134"/>
      <c r="F7" s="134"/>
      <c r="I7" s="100"/>
      <c r="J7" s="13"/>
    </row>
    <row r="8" spans="2:14" ht="33.75" customHeight="1" x14ac:dyDescent="0.25">
      <c r="B8" s="142"/>
      <c r="C8" s="49"/>
      <c r="D8" s="135"/>
      <c r="E8" s="135"/>
      <c r="F8" s="135"/>
      <c r="G8" s="130"/>
      <c r="H8" s="130"/>
      <c r="I8" s="13"/>
      <c r="J8" s="13"/>
    </row>
    <row r="9" spans="2:14" ht="16.5" customHeight="1" x14ac:dyDescent="0.2">
      <c r="B9" s="12"/>
      <c r="C9" s="12"/>
      <c r="D9" s="48"/>
      <c r="E9" s="13"/>
      <c r="F9" s="13"/>
      <c r="G9" s="13"/>
      <c r="H9" s="13"/>
      <c r="I9" s="13"/>
      <c r="J9" s="13"/>
    </row>
    <row r="10" spans="2:14" ht="28.35" customHeight="1" x14ac:dyDescent="0.25">
      <c r="B10" s="41" t="s">
        <v>5</v>
      </c>
      <c r="C10" s="76"/>
      <c r="D10" s="47"/>
      <c r="E10" s="46"/>
      <c r="F10" s="45" t="s">
        <v>6</v>
      </c>
      <c r="G10" s="122" t="s">
        <v>36</v>
      </c>
      <c r="H10" s="123"/>
      <c r="I10" s="124"/>
      <c r="J10" s="40"/>
    </row>
    <row r="11" spans="2:14" ht="28.35" customHeight="1" x14ac:dyDescent="0.25">
      <c r="B11" s="44" t="s">
        <v>7</v>
      </c>
      <c r="C11" s="99"/>
      <c r="D11" s="38"/>
      <c r="E11" s="31"/>
      <c r="F11" s="51" t="s">
        <v>7</v>
      </c>
      <c r="G11" s="116"/>
      <c r="H11" s="117"/>
      <c r="I11" s="118"/>
      <c r="J11" s="40"/>
    </row>
    <row r="12" spans="2:14" ht="28.35" customHeight="1" x14ac:dyDescent="0.25">
      <c r="B12" s="139" t="s">
        <v>8</v>
      </c>
      <c r="C12" s="125"/>
      <c r="D12" s="43"/>
      <c r="E12" s="42"/>
      <c r="F12" s="136" t="s">
        <v>9</v>
      </c>
      <c r="G12" s="122" t="s">
        <v>10</v>
      </c>
      <c r="H12" s="123"/>
      <c r="I12" s="124"/>
      <c r="J12" s="40"/>
      <c r="K12" s="35"/>
      <c r="L12" s="35"/>
      <c r="M12" s="34"/>
      <c r="N12" s="33"/>
    </row>
    <row r="13" spans="2:14" ht="28.35" customHeight="1" x14ac:dyDescent="0.25">
      <c r="B13" s="140"/>
      <c r="C13" s="126"/>
      <c r="D13" s="43"/>
      <c r="E13" s="42"/>
      <c r="F13" s="137"/>
      <c r="G13" s="116" t="s">
        <v>43</v>
      </c>
      <c r="H13" s="117"/>
      <c r="I13" s="118"/>
      <c r="J13" s="40"/>
      <c r="K13" s="35"/>
      <c r="L13" s="35"/>
      <c r="M13" s="34"/>
      <c r="N13" s="33"/>
    </row>
    <row r="14" spans="2:14" ht="28.35" customHeight="1" x14ac:dyDescent="0.25">
      <c r="B14" s="140"/>
      <c r="C14" s="126"/>
      <c r="D14" s="43"/>
      <c r="E14" s="42"/>
      <c r="F14" s="137"/>
      <c r="G14" s="116" t="s">
        <v>44</v>
      </c>
      <c r="H14" s="117"/>
      <c r="I14" s="118"/>
      <c r="J14" s="40"/>
      <c r="K14" s="35"/>
      <c r="L14" s="35"/>
      <c r="M14" s="34"/>
      <c r="N14" s="33"/>
    </row>
    <row r="15" spans="2:14" ht="28.35" customHeight="1" x14ac:dyDescent="0.25">
      <c r="B15" s="141"/>
      <c r="C15" s="127"/>
      <c r="D15" s="43"/>
      <c r="E15" s="42"/>
      <c r="F15" s="138"/>
      <c r="G15" s="122" t="s">
        <v>2</v>
      </c>
      <c r="H15" s="123"/>
      <c r="I15" s="124"/>
      <c r="J15" s="40"/>
      <c r="K15" s="35"/>
      <c r="L15" s="35"/>
      <c r="M15" s="34"/>
      <c r="N15" s="33"/>
    </row>
    <row r="16" spans="2:14" ht="28.35" customHeight="1" x14ac:dyDescent="0.25">
      <c r="B16" s="41" t="s">
        <v>11</v>
      </c>
      <c r="C16" s="76"/>
      <c r="D16" s="38"/>
      <c r="E16" s="31"/>
      <c r="F16" s="33" t="s">
        <v>12</v>
      </c>
      <c r="G16" s="116" t="s">
        <v>13</v>
      </c>
      <c r="H16" s="117"/>
      <c r="I16" s="118"/>
      <c r="J16" s="40"/>
      <c r="K16" s="35"/>
      <c r="L16" s="35"/>
      <c r="M16" s="34"/>
      <c r="N16" s="33"/>
    </row>
    <row r="17" spans="2:16" ht="28.35" customHeight="1" x14ac:dyDescent="0.25">
      <c r="B17" s="39" t="s">
        <v>14</v>
      </c>
      <c r="C17" s="76"/>
      <c r="D17" s="38"/>
      <c r="E17" s="31"/>
      <c r="F17" s="37" t="s">
        <v>15</v>
      </c>
      <c r="G17" s="119" t="s">
        <v>16</v>
      </c>
      <c r="H17" s="120"/>
      <c r="I17" s="121"/>
      <c r="J17" s="36"/>
      <c r="K17" s="35"/>
      <c r="L17" s="35"/>
      <c r="M17" s="34"/>
      <c r="N17" s="33"/>
    </row>
    <row r="18" spans="2:16" ht="15.75" customHeight="1" x14ac:dyDescent="0.25">
      <c r="B18" s="32"/>
      <c r="C18" s="31"/>
      <c r="D18" s="13"/>
      <c r="E18" s="30"/>
      <c r="F18" s="30"/>
      <c r="G18" s="29"/>
      <c r="H18" s="28"/>
      <c r="I18" s="28"/>
      <c r="J18" s="28"/>
    </row>
    <row r="19" spans="2:16" ht="29.45" customHeight="1" x14ac:dyDescent="0.25">
      <c r="B19" s="24" t="s">
        <v>17</v>
      </c>
      <c r="C19" s="27" t="s">
        <v>18</v>
      </c>
      <c r="D19" s="26" t="s">
        <v>0</v>
      </c>
      <c r="E19" s="26" t="s">
        <v>1</v>
      </c>
      <c r="F19" s="25" t="s">
        <v>19</v>
      </c>
      <c r="G19" s="24" t="s">
        <v>20</v>
      </c>
      <c r="H19" s="24" t="s">
        <v>21</v>
      </c>
      <c r="I19" s="24" t="s">
        <v>22</v>
      </c>
      <c r="J19" s="23"/>
      <c r="K19" s="22" t="s">
        <v>22</v>
      </c>
    </row>
    <row r="20" spans="2:16" ht="28.5" customHeight="1" x14ac:dyDescent="0.2">
      <c r="B20" s="60">
        <v>1</v>
      </c>
      <c r="C20" s="65" t="e">
        <f>#REF!</f>
        <v>#REF!</v>
      </c>
      <c r="D20" s="66" t="e">
        <f>#REF!</f>
        <v>#REF!</v>
      </c>
      <c r="E20" s="67" t="e">
        <f>#REF!</f>
        <v>#REF!</v>
      </c>
      <c r="F20" s="68" t="e">
        <f>#REF!</f>
        <v>#REF!</v>
      </c>
      <c r="G20" s="69" t="e">
        <f>#REF!</f>
        <v>#REF!</v>
      </c>
      <c r="H20" s="86" t="e">
        <f>#REF!</f>
        <v>#REF!</v>
      </c>
      <c r="I20" s="87" t="e">
        <f>#REF!</f>
        <v>#REF!</v>
      </c>
      <c r="J20" s="21"/>
      <c r="K20" s="18"/>
      <c r="L20" s="18"/>
      <c r="M20" s="18"/>
      <c r="N20" s="18"/>
      <c r="O20" s="18"/>
      <c r="P20" s="18"/>
    </row>
    <row r="21" spans="2:16" ht="28.5" customHeight="1" x14ac:dyDescent="0.2">
      <c r="B21" s="60">
        <v>2</v>
      </c>
      <c r="C21" s="65" t="e">
        <f>#REF!</f>
        <v>#REF!</v>
      </c>
      <c r="D21" s="66" t="e">
        <f>#REF!</f>
        <v>#REF!</v>
      </c>
      <c r="E21" s="67" t="e">
        <f>#REF!</f>
        <v>#REF!</v>
      </c>
      <c r="F21" s="68" t="e">
        <f>#REF!</f>
        <v>#REF!</v>
      </c>
      <c r="G21" s="69" t="e">
        <f>#REF!</f>
        <v>#REF!</v>
      </c>
      <c r="H21" s="86" t="e">
        <f>#REF!</f>
        <v>#REF!</v>
      </c>
      <c r="I21" s="87" t="e">
        <f>#REF!</f>
        <v>#REF!</v>
      </c>
      <c r="J21" s="21"/>
      <c r="K21" s="18"/>
      <c r="L21" s="18"/>
      <c r="M21" s="18"/>
      <c r="N21" s="18"/>
      <c r="O21" s="18"/>
      <c r="P21" s="18"/>
    </row>
    <row r="22" spans="2:16" ht="28.5" customHeight="1" x14ac:dyDescent="0.2">
      <c r="B22" s="60">
        <v>3</v>
      </c>
      <c r="C22" s="84" t="e">
        <f>#REF!</f>
        <v>#REF!</v>
      </c>
      <c r="D22" s="66" t="e">
        <f>#REF!</f>
        <v>#REF!</v>
      </c>
      <c r="E22" s="67" t="e">
        <f>#REF!</f>
        <v>#REF!</v>
      </c>
      <c r="F22" s="68" t="e">
        <f>#REF!</f>
        <v>#REF!</v>
      </c>
      <c r="G22" s="69" t="e">
        <f>#REF!</f>
        <v>#REF!</v>
      </c>
      <c r="H22" s="86" t="e">
        <f>#REF!</f>
        <v>#REF!</v>
      </c>
      <c r="I22" s="87" t="e">
        <f>#REF!</f>
        <v>#REF!</v>
      </c>
      <c r="J22" s="21"/>
      <c r="K22" s="18"/>
      <c r="L22" s="18"/>
      <c r="M22" s="18"/>
      <c r="N22" s="18"/>
      <c r="O22" s="18"/>
      <c r="P22" s="18"/>
    </row>
    <row r="23" spans="2:16" ht="28.5" customHeight="1" x14ac:dyDescent="0.2">
      <c r="B23" s="60">
        <v>4</v>
      </c>
      <c r="C23" s="84" t="e">
        <f>#REF!</f>
        <v>#REF!</v>
      </c>
      <c r="D23" s="66" t="e">
        <f>#REF!</f>
        <v>#REF!</v>
      </c>
      <c r="E23" s="67" t="e">
        <f>#REF!</f>
        <v>#REF!</v>
      </c>
      <c r="F23" s="68" t="e">
        <f>#REF!</f>
        <v>#REF!</v>
      </c>
      <c r="G23" s="69" t="e">
        <f>#REF!</f>
        <v>#REF!</v>
      </c>
      <c r="H23" s="86" t="e">
        <f>#REF!</f>
        <v>#REF!</v>
      </c>
      <c r="I23" s="87" t="e">
        <f>#REF!</f>
        <v>#REF!</v>
      </c>
      <c r="J23" s="21"/>
      <c r="K23" s="18"/>
      <c r="L23" s="18"/>
      <c r="M23" s="18"/>
      <c r="N23" s="18"/>
      <c r="O23" s="18"/>
      <c r="P23" s="18"/>
    </row>
    <row r="24" spans="2:16" ht="28.5" customHeight="1" x14ac:dyDescent="0.2">
      <c r="B24" s="60">
        <v>5</v>
      </c>
      <c r="C24" s="70" t="e">
        <f>#REF!</f>
        <v>#REF!</v>
      </c>
      <c r="D24" s="66" t="e">
        <f>#REF!</f>
        <v>#REF!</v>
      </c>
      <c r="E24" s="67" t="e">
        <f>#REF!</f>
        <v>#REF!</v>
      </c>
      <c r="F24" s="68" t="e">
        <f>#REF!</f>
        <v>#REF!</v>
      </c>
      <c r="G24" s="69" t="e">
        <f>#REF!</f>
        <v>#REF!</v>
      </c>
      <c r="H24" s="86" t="e">
        <f>#REF!</f>
        <v>#REF!</v>
      </c>
      <c r="I24" s="87" t="e">
        <f>#REF!</f>
        <v>#REF!</v>
      </c>
      <c r="J24" s="21"/>
      <c r="K24" s="18"/>
      <c r="L24" s="18"/>
      <c r="M24" s="18"/>
      <c r="N24" s="18"/>
      <c r="O24" s="18"/>
      <c r="P24" s="18"/>
    </row>
    <row r="25" spans="2:16" ht="28.5" customHeight="1" x14ac:dyDescent="0.2">
      <c r="B25" s="60">
        <v>6</v>
      </c>
      <c r="C25" s="70" t="e">
        <f>#REF!</f>
        <v>#REF!</v>
      </c>
      <c r="D25" s="66" t="e">
        <f>#REF!</f>
        <v>#REF!</v>
      </c>
      <c r="E25" s="67" t="e">
        <f>#REF!</f>
        <v>#REF!</v>
      </c>
      <c r="F25" s="68" t="e">
        <f>#REF!</f>
        <v>#REF!</v>
      </c>
      <c r="G25" s="69" t="e">
        <f>#REF!</f>
        <v>#REF!</v>
      </c>
      <c r="H25" s="86" t="e">
        <f>#REF!</f>
        <v>#REF!</v>
      </c>
      <c r="I25" s="87" t="e">
        <f>#REF!</f>
        <v>#REF!</v>
      </c>
      <c r="J25" s="21"/>
      <c r="K25" s="18"/>
      <c r="L25" s="18"/>
      <c r="M25" s="18"/>
      <c r="N25" s="18"/>
      <c r="O25" s="18"/>
      <c r="P25" s="18"/>
    </row>
    <row r="26" spans="2:16" ht="28.5" customHeight="1" x14ac:dyDescent="0.2">
      <c r="B26" s="60">
        <v>7</v>
      </c>
      <c r="C26" s="71" t="e">
        <f>#REF!</f>
        <v>#REF!</v>
      </c>
      <c r="D26" s="66" t="e">
        <f>#REF!</f>
        <v>#REF!</v>
      </c>
      <c r="E26" s="67" t="e">
        <f>#REF!</f>
        <v>#REF!</v>
      </c>
      <c r="F26" s="68" t="e">
        <f>#REF!</f>
        <v>#REF!</v>
      </c>
      <c r="G26" s="69" t="e">
        <f>#REF!</f>
        <v>#REF!</v>
      </c>
      <c r="H26" s="86" t="e">
        <f>#REF!</f>
        <v>#REF!</v>
      </c>
      <c r="I26" s="87" t="e">
        <f>#REF!</f>
        <v>#REF!</v>
      </c>
      <c r="J26" s="21"/>
      <c r="K26" s="18"/>
      <c r="L26" s="18"/>
      <c r="M26" s="18"/>
      <c r="N26" s="18"/>
      <c r="O26" s="18"/>
      <c r="P26" s="18"/>
    </row>
    <row r="27" spans="2:16" ht="28.5" customHeight="1" x14ac:dyDescent="0.2">
      <c r="B27" s="60">
        <v>8</v>
      </c>
      <c r="C27" s="71" t="e">
        <f>#REF!</f>
        <v>#REF!</v>
      </c>
      <c r="D27" s="66" t="e">
        <f>#REF!</f>
        <v>#REF!</v>
      </c>
      <c r="E27" s="67" t="e">
        <f>#REF!</f>
        <v>#REF!</v>
      </c>
      <c r="F27" s="68" t="e">
        <f>#REF!</f>
        <v>#REF!</v>
      </c>
      <c r="G27" s="69" t="e">
        <f>#REF!</f>
        <v>#REF!</v>
      </c>
      <c r="H27" s="86" t="e">
        <f>#REF!</f>
        <v>#REF!</v>
      </c>
      <c r="I27" s="87" t="e">
        <f>#REF!</f>
        <v>#REF!</v>
      </c>
      <c r="J27" s="21"/>
      <c r="K27" s="18"/>
      <c r="L27" s="18"/>
      <c r="M27" s="18"/>
      <c r="N27" s="18"/>
      <c r="O27" s="18"/>
      <c r="P27" s="18"/>
    </row>
    <row r="28" spans="2:16" ht="28.5" customHeight="1" x14ac:dyDescent="0.2">
      <c r="B28" s="60">
        <v>9</v>
      </c>
      <c r="C28" s="71" t="e">
        <f>#REF!</f>
        <v>#REF!</v>
      </c>
      <c r="D28" s="66" t="e">
        <f>#REF!</f>
        <v>#REF!</v>
      </c>
      <c r="E28" s="67" t="e">
        <f>#REF!</f>
        <v>#REF!</v>
      </c>
      <c r="F28" s="68" t="e">
        <f>#REF!</f>
        <v>#REF!</v>
      </c>
      <c r="G28" s="69" t="e">
        <f>#REF!</f>
        <v>#REF!</v>
      </c>
      <c r="H28" s="86" t="e">
        <f>#REF!</f>
        <v>#REF!</v>
      </c>
      <c r="I28" s="87" t="e">
        <f>#REF!</f>
        <v>#REF!</v>
      </c>
      <c r="J28" s="21"/>
      <c r="K28" s="18"/>
      <c r="L28" s="18"/>
      <c r="M28" s="18"/>
      <c r="N28" s="18"/>
      <c r="O28" s="18"/>
      <c r="P28" s="18"/>
    </row>
    <row r="29" spans="2:16" ht="28.5" customHeight="1" x14ac:dyDescent="0.2">
      <c r="B29" s="60">
        <v>10</v>
      </c>
      <c r="C29" s="71" t="e">
        <f>#REF!</f>
        <v>#REF!</v>
      </c>
      <c r="D29" s="66" t="e">
        <f>#REF!</f>
        <v>#REF!</v>
      </c>
      <c r="E29" s="67" t="e">
        <f>#REF!</f>
        <v>#REF!</v>
      </c>
      <c r="F29" s="68" t="e">
        <f>#REF!</f>
        <v>#REF!</v>
      </c>
      <c r="G29" s="69" t="e">
        <f>#REF!</f>
        <v>#REF!</v>
      </c>
      <c r="H29" s="86" t="e">
        <f>#REF!</f>
        <v>#REF!</v>
      </c>
      <c r="I29" s="87" t="e">
        <f>#REF!</f>
        <v>#REF!</v>
      </c>
      <c r="J29" s="21"/>
      <c r="K29" s="18"/>
      <c r="L29" s="18"/>
      <c r="M29" s="18"/>
      <c r="N29" s="18"/>
      <c r="O29" s="18"/>
      <c r="P29" s="18"/>
    </row>
    <row r="30" spans="2:16" ht="28.5" customHeight="1" x14ac:dyDescent="0.2">
      <c r="B30" s="60">
        <v>11</v>
      </c>
      <c r="C30" s="71" t="e">
        <f>#REF!</f>
        <v>#REF!</v>
      </c>
      <c r="D30" s="66" t="e">
        <f>#REF!</f>
        <v>#REF!</v>
      </c>
      <c r="E30" s="67" t="e">
        <f>#REF!</f>
        <v>#REF!</v>
      </c>
      <c r="F30" s="68" t="e">
        <f>#REF!</f>
        <v>#REF!</v>
      </c>
      <c r="G30" s="69" t="e">
        <f>#REF!</f>
        <v>#REF!</v>
      </c>
      <c r="H30" s="86" t="e">
        <f>#REF!</f>
        <v>#REF!</v>
      </c>
      <c r="I30" s="87" t="e">
        <f>#REF!</f>
        <v>#REF!</v>
      </c>
      <c r="J30" s="21"/>
      <c r="K30" s="18"/>
      <c r="L30" s="18"/>
      <c r="M30" s="18"/>
      <c r="N30" s="18"/>
      <c r="O30" s="18"/>
      <c r="P30" s="18"/>
    </row>
    <row r="31" spans="2:16" ht="28.5" customHeight="1" x14ac:dyDescent="0.2">
      <c r="B31" s="60">
        <v>12</v>
      </c>
      <c r="C31" s="71" t="e">
        <f>#REF!</f>
        <v>#REF!</v>
      </c>
      <c r="D31" s="66" t="e">
        <f>#REF!</f>
        <v>#REF!</v>
      </c>
      <c r="E31" s="67" t="e">
        <f>#REF!</f>
        <v>#REF!</v>
      </c>
      <c r="F31" s="68" t="e">
        <f>#REF!</f>
        <v>#REF!</v>
      </c>
      <c r="G31" s="69" t="e">
        <f>#REF!</f>
        <v>#REF!</v>
      </c>
      <c r="H31" s="86" t="e">
        <f>#REF!</f>
        <v>#REF!</v>
      </c>
      <c r="I31" s="87" t="e">
        <f>#REF!</f>
        <v>#REF!</v>
      </c>
      <c r="J31" s="20"/>
      <c r="K31" s="18"/>
      <c r="L31" s="18"/>
      <c r="M31" s="18"/>
      <c r="N31" s="18"/>
      <c r="O31" s="18"/>
      <c r="P31" s="18"/>
    </row>
    <row r="32" spans="2:16" ht="28.5" customHeight="1" x14ac:dyDescent="0.2">
      <c r="B32" s="60">
        <v>13</v>
      </c>
      <c r="C32" s="71" t="e">
        <f>#REF!</f>
        <v>#REF!</v>
      </c>
      <c r="D32" s="66" t="e">
        <f>#REF!</f>
        <v>#REF!</v>
      </c>
      <c r="E32" s="67" t="e">
        <f>#REF!</f>
        <v>#REF!</v>
      </c>
      <c r="F32" s="68" t="e">
        <f>#REF!</f>
        <v>#REF!</v>
      </c>
      <c r="G32" s="69" t="e">
        <f>#REF!</f>
        <v>#REF!</v>
      </c>
      <c r="H32" s="86" t="e">
        <f>#REF!</f>
        <v>#REF!</v>
      </c>
      <c r="I32" s="87" t="e">
        <f>#REF!</f>
        <v>#REF!</v>
      </c>
      <c r="J32" s="21"/>
      <c r="K32" s="18"/>
      <c r="L32" s="18"/>
      <c r="M32" s="18"/>
      <c r="N32" s="18"/>
      <c r="O32" s="18"/>
      <c r="P32" s="18"/>
    </row>
    <row r="33" spans="2:16" ht="28.5" customHeight="1" x14ac:dyDescent="0.2">
      <c r="B33" s="60">
        <v>14</v>
      </c>
      <c r="C33" s="71" t="e">
        <f>#REF!</f>
        <v>#REF!</v>
      </c>
      <c r="D33" s="66" t="e">
        <f>#REF!</f>
        <v>#REF!</v>
      </c>
      <c r="E33" s="67" t="e">
        <f>#REF!</f>
        <v>#REF!</v>
      </c>
      <c r="F33" s="68" t="e">
        <f>#REF!</f>
        <v>#REF!</v>
      </c>
      <c r="G33" s="69" t="e">
        <f>#REF!</f>
        <v>#REF!</v>
      </c>
      <c r="H33" s="86" t="e">
        <f>#REF!</f>
        <v>#REF!</v>
      </c>
      <c r="I33" s="87" t="e">
        <f>#REF!</f>
        <v>#REF!</v>
      </c>
      <c r="J33" s="21"/>
      <c r="K33" s="18"/>
      <c r="L33" s="18"/>
      <c r="M33" s="18"/>
      <c r="N33" s="18"/>
      <c r="O33" s="18"/>
      <c r="P33" s="18"/>
    </row>
    <row r="34" spans="2:16" ht="28.5" customHeight="1" x14ac:dyDescent="0.2">
      <c r="B34" s="60">
        <v>15</v>
      </c>
      <c r="C34" s="71" t="e">
        <f>#REF!</f>
        <v>#REF!</v>
      </c>
      <c r="D34" s="66" t="e">
        <f>#REF!</f>
        <v>#REF!</v>
      </c>
      <c r="E34" s="67" t="e">
        <f>#REF!</f>
        <v>#REF!</v>
      </c>
      <c r="F34" s="68" t="e">
        <f>#REF!</f>
        <v>#REF!</v>
      </c>
      <c r="G34" s="69" t="e">
        <f>#REF!</f>
        <v>#REF!</v>
      </c>
      <c r="H34" s="86" t="e">
        <f>#REF!</f>
        <v>#REF!</v>
      </c>
      <c r="I34" s="87" t="e">
        <f>#REF!</f>
        <v>#REF!</v>
      </c>
      <c r="J34" s="21"/>
      <c r="K34" s="18"/>
      <c r="L34" s="18"/>
      <c r="M34" s="18"/>
      <c r="N34" s="18"/>
      <c r="O34" s="18"/>
      <c r="P34" s="18"/>
    </row>
    <row r="35" spans="2:16" ht="28.5" customHeight="1" x14ac:dyDescent="0.2">
      <c r="B35" s="60">
        <v>16</v>
      </c>
      <c r="C35" s="71" t="e">
        <f>#REF!</f>
        <v>#REF!</v>
      </c>
      <c r="D35" s="66" t="e">
        <f>#REF!</f>
        <v>#REF!</v>
      </c>
      <c r="E35" s="67" t="e">
        <f>#REF!</f>
        <v>#REF!</v>
      </c>
      <c r="F35" s="68" t="e">
        <f>#REF!</f>
        <v>#REF!</v>
      </c>
      <c r="G35" s="69" t="e">
        <f>#REF!</f>
        <v>#REF!</v>
      </c>
      <c r="H35" s="86" t="e">
        <f>#REF!</f>
        <v>#REF!</v>
      </c>
      <c r="I35" s="87" t="e">
        <f>#REF!</f>
        <v>#REF!</v>
      </c>
      <c r="J35" s="21"/>
      <c r="K35" s="18"/>
      <c r="L35" s="18"/>
      <c r="M35" s="18"/>
      <c r="N35" s="18"/>
      <c r="O35" s="18"/>
      <c r="P35" s="18"/>
    </row>
    <row r="36" spans="2:16" ht="28.5" customHeight="1" x14ac:dyDescent="0.2">
      <c r="B36" s="60">
        <v>17</v>
      </c>
      <c r="C36" s="61" t="e">
        <f>#REF!</f>
        <v>#REF!</v>
      </c>
      <c r="D36" s="66" t="e">
        <f>#REF!</f>
        <v>#REF!</v>
      </c>
      <c r="E36" s="67" t="e">
        <f>#REF!</f>
        <v>#REF!</v>
      </c>
      <c r="F36" s="68" t="e">
        <f>#REF!</f>
        <v>#REF!</v>
      </c>
      <c r="G36" s="69" t="e">
        <f>#REF!</f>
        <v>#REF!</v>
      </c>
      <c r="H36" s="86" t="e">
        <f>#REF!</f>
        <v>#REF!</v>
      </c>
      <c r="I36" s="87" t="e">
        <f>#REF!</f>
        <v>#REF!</v>
      </c>
      <c r="J36" s="21"/>
      <c r="K36" s="18"/>
      <c r="L36" s="18"/>
      <c r="M36" s="18"/>
      <c r="N36" s="18"/>
      <c r="O36" s="18"/>
      <c r="P36" s="18"/>
    </row>
    <row r="37" spans="2:16" ht="28.5" customHeight="1" x14ac:dyDescent="0.2">
      <c r="B37" s="60">
        <v>18</v>
      </c>
      <c r="C37" s="61" t="e">
        <f>#REF!</f>
        <v>#REF!</v>
      </c>
      <c r="D37" s="66" t="e">
        <f>#REF!</f>
        <v>#REF!</v>
      </c>
      <c r="E37" s="67" t="e">
        <f>#REF!</f>
        <v>#REF!</v>
      </c>
      <c r="F37" s="60" t="e">
        <f>#REF!</f>
        <v>#REF!</v>
      </c>
      <c r="G37" s="69" t="e">
        <f>#REF!</f>
        <v>#REF!</v>
      </c>
      <c r="H37" s="86" t="e">
        <f>#REF!</f>
        <v>#REF!</v>
      </c>
      <c r="I37" s="87" t="e">
        <f>#REF!</f>
        <v>#REF!</v>
      </c>
      <c r="J37" s="21"/>
      <c r="K37" s="18"/>
      <c r="L37" s="18"/>
      <c r="M37" s="18"/>
      <c r="N37" s="18"/>
      <c r="O37" s="18"/>
      <c r="P37" s="18"/>
    </row>
    <row r="38" spans="2:16" ht="28.5" customHeight="1" x14ac:dyDescent="0.2">
      <c r="B38" s="60">
        <v>19</v>
      </c>
      <c r="C38" s="61" t="e">
        <f>#REF!</f>
        <v>#REF!</v>
      </c>
      <c r="D38" s="66" t="e">
        <f>#REF!</f>
        <v>#REF!</v>
      </c>
      <c r="E38" s="67" t="e">
        <f>#REF!</f>
        <v>#REF!</v>
      </c>
      <c r="F38" s="60" t="e">
        <f>#REF!</f>
        <v>#REF!</v>
      </c>
      <c r="G38" s="69" t="e">
        <f>#REF!</f>
        <v>#REF!</v>
      </c>
      <c r="H38" s="86" t="e">
        <f>#REF!</f>
        <v>#REF!</v>
      </c>
      <c r="I38" s="87" t="e">
        <f>#REF!</f>
        <v>#REF!</v>
      </c>
      <c r="J38" s="21"/>
      <c r="K38" s="18"/>
      <c r="L38" s="18"/>
      <c r="M38" s="18"/>
      <c r="N38" s="18"/>
      <c r="O38" s="18"/>
      <c r="P38" s="18"/>
    </row>
    <row r="39" spans="2:16" ht="28.5" customHeight="1" x14ac:dyDescent="0.2">
      <c r="B39" s="60">
        <v>20</v>
      </c>
      <c r="C39" s="61" t="e">
        <f>#REF!</f>
        <v>#REF!</v>
      </c>
      <c r="D39" s="66" t="e">
        <f>#REF!</f>
        <v>#REF!</v>
      </c>
      <c r="E39" s="67" t="e">
        <f>#REF!</f>
        <v>#REF!</v>
      </c>
      <c r="F39" s="60" t="e">
        <f>#REF!</f>
        <v>#REF!</v>
      </c>
      <c r="G39" s="69" t="e">
        <f>#REF!</f>
        <v>#REF!</v>
      </c>
      <c r="H39" s="86" t="e">
        <f>#REF!</f>
        <v>#REF!</v>
      </c>
      <c r="I39" s="87" t="e">
        <f>#REF!</f>
        <v>#REF!</v>
      </c>
      <c r="J39" s="20"/>
      <c r="K39" s="18"/>
      <c r="L39" s="18"/>
      <c r="M39" s="18"/>
      <c r="N39" s="18"/>
      <c r="O39" s="18"/>
      <c r="P39" s="18"/>
    </row>
    <row r="40" spans="2:16" ht="28.5" customHeight="1" x14ac:dyDescent="0.2">
      <c r="B40" s="60">
        <v>21</v>
      </c>
      <c r="C40" s="61" t="e">
        <f>#REF!</f>
        <v>#REF!</v>
      </c>
      <c r="D40" s="66" t="e">
        <f>#REF!</f>
        <v>#REF!</v>
      </c>
      <c r="E40" s="67" t="e">
        <f>#REF!</f>
        <v>#REF!</v>
      </c>
      <c r="F40" s="60" t="e">
        <f>#REF!</f>
        <v>#REF!</v>
      </c>
      <c r="G40" s="69" t="e">
        <f>#REF!</f>
        <v>#REF!</v>
      </c>
      <c r="H40" s="86" t="e">
        <f>#REF!</f>
        <v>#REF!</v>
      </c>
      <c r="I40" s="87" t="e">
        <f>#REF!</f>
        <v>#REF!</v>
      </c>
      <c r="J40" s="19"/>
      <c r="K40" s="18"/>
      <c r="L40" s="18"/>
      <c r="M40" s="18"/>
      <c r="N40" s="18"/>
      <c r="O40" s="18"/>
      <c r="P40" s="18"/>
    </row>
    <row r="41" spans="2:16" ht="28.35" customHeight="1" x14ac:dyDescent="0.25">
      <c r="B41" s="80" t="s">
        <v>23</v>
      </c>
      <c r="C41" s="81"/>
      <c r="D41" s="81"/>
      <c r="E41" s="108" t="s">
        <v>24</v>
      </c>
      <c r="F41" s="109"/>
      <c r="G41" s="78" t="e">
        <f>SUM(G20:G40)</f>
        <v>#REF!</v>
      </c>
      <c r="H41" s="98" t="s">
        <v>25</v>
      </c>
      <c r="I41" s="97" t="e">
        <f>SUM(I20:I40)</f>
        <v>#REF!</v>
      </c>
      <c r="J41" s="17"/>
    </row>
    <row r="42" spans="2:16" ht="31.5" customHeight="1" x14ac:dyDescent="0.2">
      <c r="B42" s="101" t="s">
        <v>40</v>
      </c>
      <c r="C42" s="102"/>
      <c r="D42" s="103"/>
      <c r="E42" s="104"/>
      <c r="F42" s="104"/>
      <c r="G42" s="105"/>
      <c r="H42" s="88" t="s">
        <v>41</v>
      </c>
      <c r="I42" s="83">
        <v>0</v>
      </c>
      <c r="J42" s="17"/>
    </row>
    <row r="43" spans="2:16" ht="33.75" customHeight="1" x14ac:dyDescent="0.2">
      <c r="B43" s="89"/>
      <c r="C43" s="90" t="s">
        <v>45</v>
      </c>
      <c r="D43" s="106"/>
      <c r="E43" s="104"/>
      <c r="F43" s="104"/>
      <c r="G43" s="105"/>
      <c r="H43" s="79" t="s">
        <v>42</v>
      </c>
      <c r="I43" s="83">
        <v>0</v>
      </c>
      <c r="J43" s="17"/>
    </row>
    <row r="44" spans="2:16" ht="28.35" customHeight="1" x14ac:dyDescent="0.35">
      <c r="B44" s="82"/>
      <c r="C44" s="115"/>
      <c r="D44" s="115"/>
      <c r="E44" s="115"/>
      <c r="F44" s="115"/>
      <c r="G44" s="115"/>
      <c r="H44" s="85" t="s">
        <v>26</v>
      </c>
      <c r="I44" s="64" t="e">
        <f>I41+I42-I43</f>
        <v>#REF!</v>
      </c>
      <c r="J44" s="16"/>
      <c r="K44" s="14"/>
    </row>
    <row r="45" spans="2:16" ht="21.75" customHeight="1" x14ac:dyDescent="0.35">
      <c r="B45" s="4"/>
      <c r="C45" s="115"/>
      <c r="D45" s="115"/>
      <c r="E45" s="115"/>
      <c r="F45" s="115"/>
      <c r="G45" s="115"/>
      <c r="H45" s="77" t="s">
        <v>27</v>
      </c>
      <c r="I45" s="64" t="e">
        <f>#REF!</f>
        <v>#REF!</v>
      </c>
      <c r="J45" s="15"/>
      <c r="K45" s="14"/>
    </row>
    <row r="46" spans="2:16" ht="15.75" customHeight="1" x14ac:dyDescent="0.2">
      <c r="B46" s="13"/>
      <c r="C46" s="13"/>
      <c r="D46" s="13"/>
      <c r="E46" s="13"/>
      <c r="F46" s="13"/>
      <c r="G46" s="13"/>
      <c r="H46" s="12"/>
      <c r="I46" s="12"/>
      <c r="J46" s="12"/>
    </row>
    <row r="47" spans="2:16" ht="15" customHeight="1" x14ac:dyDescent="0.25">
      <c r="B47" s="111" t="s">
        <v>28</v>
      </c>
      <c r="C47" s="111"/>
      <c r="D47" s="111"/>
      <c r="E47" s="111"/>
      <c r="F47" s="111"/>
      <c r="G47" s="111"/>
      <c r="H47" s="111"/>
      <c r="I47" s="111"/>
      <c r="J47" s="111"/>
      <c r="K47" s="11"/>
    </row>
    <row r="48" spans="2:16" ht="10.5" customHeight="1" x14ac:dyDescent="0.25">
      <c r="B48" s="111" t="s">
        <v>29</v>
      </c>
      <c r="C48" s="111"/>
      <c r="D48" s="111"/>
      <c r="E48" s="111"/>
      <c r="F48" s="111"/>
      <c r="G48" s="111"/>
      <c r="H48" s="111"/>
      <c r="I48" s="111"/>
      <c r="J48" s="111"/>
      <c r="K48" s="10"/>
    </row>
    <row r="49" spans="2:11" ht="20.25" customHeight="1" x14ac:dyDescent="0.25">
      <c r="B49" s="9"/>
      <c r="C49" s="52"/>
      <c r="D49" s="52"/>
      <c r="E49" s="52"/>
      <c r="F49" s="52"/>
      <c r="G49" s="8"/>
      <c r="H49" s="52"/>
      <c r="I49" s="7"/>
      <c r="J49" s="7"/>
      <c r="K49" s="7"/>
    </row>
    <row r="50" spans="2:11" ht="32.25" customHeight="1" x14ac:dyDescent="0.2">
      <c r="B50" s="92" t="s">
        <v>30</v>
      </c>
      <c r="C50" s="93" t="s">
        <v>46</v>
      </c>
      <c r="D50" s="94"/>
      <c r="E50" s="94"/>
      <c r="F50" s="92"/>
      <c r="G50" s="95" t="s">
        <v>31</v>
      </c>
      <c r="H50" s="112">
        <f t="shared" ref="H50" si="0">$C$10</f>
        <v>0</v>
      </c>
      <c r="I50" s="112"/>
      <c r="J50" s="63"/>
      <c r="K50" s="6"/>
    </row>
    <row r="51" spans="2:11" ht="32.25" customHeight="1" x14ac:dyDescent="0.2">
      <c r="B51" s="92" t="s">
        <v>32</v>
      </c>
      <c r="C51" s="110" t="s">
        <v>47</v>
      </c>
      <c r="D51" s="110"/>
      <c r="E51" s="110"/>
      <c r="F51" s="92"/>
      <c r="G51" s="96" t="s">
        <v>33</v>
      </c>
      <c r="H51" s="113" t="s">
        <v>37</v>
      </c>
      <c r="I51" s="113"/>
      <c r="J51" s="63"/>
      <c r="K51" s="5"/>
    </row>
    <row r="52" spans="2:11" ht="32.25" customHeight="1" x14ac:dyDescent="0.2">
      <c r="B52" s="92" t="s">
        <v>34</v>
      </c>
      <c r="C52" s="107" t="s">
        <v>48</v>
      </c>
      <c r="D52" s="107"/>
      <c r="E52" s="107"/>
      <c r="F52" s="92"/>
      <c r="G52" s="96" t="s">
        <v>35</v>
      </c>
      <c r="H52" s="114"/>
      <c r="I52" s="114"/>
      <c r="J52" s="63"/>
      <c r="K52" s="3"/>
    </row>
    <row r="53" spans="2:11" ht="21" customHeight="1" x14ac:dyDescent="0.2">
      <c r="C53" s="2"/>
      <c r="D53" s="2"/>
      <c r="E53" s="2"/>
      <c r="F53" s="2"/>
      <c r="G53" s="2"/>
      <c r="H53" s="2"/>
      <c r="I53" s="2"/>
      <c r="J53" s="2"/>
      <c r="K53" s="2"/>
    </row>
  </sheetData>
  <sheetProtection password="CEF9" sheet="1" objects="1" scenarios="1"/>
  <autoFilter ref="B19:I19" xr:uid="{00000000-0009-0000-0000-000002000000}"/>
  <dataConsolidate/>
  <mergeCells count="33">
    <mergeCell ref="H2:I2"/>
    <mergeCell ref="G11:I11"/>
    <mergeCell ref="G12:I12"/>
    <mergeCell ref="G13:I13"/>
    <mergeCell ref="G8:H8"/>
    <mergeCell ref="G10:I10"/>
    <mergeCell ref="H3:I3"/>
    <mergeCell ref="B6:J6"/>
    <mergeCell ref="B5:J5"/>
    <mergeCell ref="D7:F7"/>
    <mergeCell ref="D8:F8"/>
    <mergeCell ref="F12:F15"/>
    <mergeCell ref="B12:B15"/>
    <mergeCell ref="B7:B8"/>
    <mergeCell ref="H4:I4"/>
    <mergeCell ref="G16:I16"/>
    <mergeCell ref="G17:I17"/>
    <mergeCell ref="G14:I14"/>
    <mergeCell ref="G15:I15"/>
    <mergeCell ref="C12:C15"/>
    <mergeCell ref="B42:C42"/>
    <mergeCell ref="D42:G42"/>
    <mergeCell ref="D43:G43"/>
    <mergeCell ref="C52:E52"/>
    <mergeCell ref="E41:F41"/>
    <mergeCell ref="C51:E51"/>
    <mergeCell ref="B48:J48"/>
    <mergeCell ref="B47:J47"/>
    <mergeCell ref="H50:I50"/>
    <mergeCell ref="H51:I51"/>
    <mergeCell ref="H52:I52"/>
    <mergeCell ref="C45:G45"/>
    <mergeCell ref="C44:G44"/>
  </mergeCells>
  <conditionalFormatting sqref="H31:H33">
    <cfRule type="expression" dxfId="6" priority="7">
      <formula>AND(#REF!&lt;&gt;0,ISBLANK(H31))</formula>
    </cfRule>
  </conditionalFormatting>
  <conditionalFormatting sqref="H34">
    <cfRule type="expression" dxfId="5" priority="6">
      <formula>AND(#REF!&lt;&gt;0,ISBLANK(H34))</formula>
    </cfRule>
  </conditionalFormatting>
  <conditionalFormatting sqref="H22:H24">
    <cfRule type="expression" dxfId="4" priority="5">
      <formula>AND(#REF!&lt;&gt;0,ISBLANK(H22))</formula>
    </cfRule>
  </conditionalFormatting>
  <conditionalFormatting sqref="H25">
    <cfRule type="expression" dxfId="3" priority="4">
      <formula>AND(#REF!&lt;&gt;0,ISBLANK(H25))</formula>
    </cfRule>
  </conditionalFormatting>
  <conditionalFormatting sqref="H20">
    <cfRule type="expression" dxfId="2" priority="3">
      <formula>AND(#REF!&lt;&gt;0,ISBLANK(H20))</formula>
    </cfRule>
  </conditionalFormatting>
  <conditionalFormatting sqref="H21">
    <cfRule type="expression" dxfId="1" priority="2">
      <formula>AND(#REF!&lt;&gt;0,ISBLANK(H21))</formula>
    </cfRule>
  </conditionalFormatting>
  <conditionalFormatting sqref="G20:G40">
    <cfRule type="expression" dxfId="0" priority="1">
      <formula>AND(#REF!&lt;&gt;0,ISBLANK(G20))</formula>
    </cfRule>
  </conditionalFormatting>
  <dataValidations count="3">
    <dataValidation type="list" showInputMessage="1" errorTitle="Invalid Date" error="Please enter a date like this:_x000a_01/03/09" sqref="D20:D40" xr:uid="{00000000-0002-0000-0200-000000000000}">
      <formula1>Donor</formula1>
    </dataValidation>
    <dataValidation type="list" showInputMessage="1" sqref="E20:E40" xr:uid="{00000000-0002-0000-0200-000001000000}">
      <formula1>Project</formula1>
    </dataValidation>
    <dataValidation showInputMessage="1" showErrorMessage="1" errorTitle="Invalid Date" error="Please enter a date like this:_x000a_01/03/09" sqref="F26:F40 G34:G40" xr:uid="{00000000-0002-0000-0200-000002000000}"/>
  </dataValidations>
  <hyperlinks>
    <hyperlink ref="G17" r:id="rId1" xr:uid="{00000000-0004-0000-0200-000000000000}"/>
  </hyperlinks>
  <printOptions horizontalCentered="1"/>
  <pageMargins left="0" right="7.8869047619047599E-3" top="0" bottom="0" header="0" footer="0"/>
  <pageSetup paperSize="9" scale="49" orientation="portrait" horizontalDpi="4294967293" r:id="rId2"/>
  <headerFooter differentOddEven="1" differentFirst="1" alignWithMargins="0">
    <oddHeader>&amp;LPurchase Order (PL/FM/20) &amp;R28/11/2014, V2.0</oddHeader>
    <firstFooter>&amp;L&amp;14ANNEX-11</firstFooter>
  </headerFooter>
  <rowBreaks count="1" manualBreakCount="1">
    <brk id="12" max="16383" man="1"/>
  </rowBreaks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Julain</dc:creator>
  <cp:lastModifiedBy>user</cp:lastModifiedBy>
  <cp:lastPrinted>2019-04-16T13:20:59Z</cp:lastPrinted>
  <dcterms:created xsi:type="dcterms:W3CDTF">2018-02-21T18:09:59Z</dcterms:created>
  <dcterms:modified xsi:type="dcterms:W3CDTF">2019-09-19T13:19:03Z</dcterms:modified>
</cp:coreProperties>
</file>