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0003\Desktop\"/>
    </mc:Choice>
  </mc:AlternateContent>
  <bookViews>
    <workbookView xWindow="0" yWindow="0" windowWidth="20490" windowHeight="9045"/>
  </bookViews>
  <sheets>
    <sheet name="Personal Budget Spreadsheet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D9" i="1"/>
  <c r="I12" i="1"/>
  <c r="D21" i="1"/>
  <c r="D30" i="1"/>
  <c r="D37" i="1"/>
  <c r="D43" i="1"/>
  <c r="D50" i="1"/>
  <c r="I21" i="1"/>
  <c r="I28" i="1"/>
  <c r="I34" i="1"/>
  <c r="I39" i="1"/>
  <c r="J43" i="1"/>
  <c r="H12" i="1"/>
  <c r="C9" i="1"/>
  <c r="C21" i="1"/>
  <c r="C30" i="1"/>
  <c r="C37" i="1"/>
  <c r="C50" i="1"/>
  <c r="H21" i="1"/>
  <c r="H28" i="1"/>
  <c r="H34" i="1"/>
  <c r="H39" i="1"/>
  <c r="J41" i="1"/>
  <c r="E7" i="1"/>
  <c r="E8" i="1"/>
  <c r="E9" i="1"/>
  <c r="C43" i="1"/>
  <c r="J15" i="1"/>
  <c r="J16" i="1"/>
  <c r="J17" i="1"/>
  <c r="J18" i="1"/>
  <c r="J19" i="1"/>
  <c r="J20" i="1"/>
  <c r="J45" i="1"/>
  <c r="J11" i="1"/>
  <c r="J6" i="1"/>
  <c r="J7" i="1"/>
  <c r="J8" i="1"/>
  <c r="J9" i="1"/>
  <c r="J10" i="1"/>
  <c r="J12" i="1"/>
  <c r="J37" i="1"/>
  <c r="J38" i="1"/>
  <c r="J31" i="1"/>
  <c r="J32" i="1"/>
  <c r="J33" i="1"/>
  <c r="J24" i="1"/>
  <c r="J25" i="1"/>
  <c r="J26" i="1"/>
  <c r="J27" i="1"/>
  <c r="E46" i="1"/>
  <c r="E47" i="1"/>
  <c r="E48" i="1"/>
  <c r="E49" i="1"/>
  <c r="E40" i="1"/>
  <c r="E41" i="1"/>
  <c r="E42" i="1"/>
  <c r="E43" i="1"/>
  <c r="E33" i="1"/>
  <c r="E34" i="1"/>
  <c r="E35" i="1"/>
  <c r="E36" i="1"/>
  <c r="E24" i="1"/>
  <c r="E25" i="1"/>
  <c r="E26" i="1"/>
  <c r="E27" i="1"/>
  <c r="E28" i="1"/>
  <c r="E29" i="1"/>
  <c r="J28" i="1"/>
  <c r="E21" i="1"/>
  <c r="J34" i="1"/>
  <c r="E37" i="1"/>
  <c r="E50" i="1"/>
  <c r="J39" i="1"/>
  <c r="E30" i="1"/>
  <c r="J21" i="1"/>
</calcChain>
</file>

<file path=xl/sharedStrings.xml><?xml version="1.0" encoding="utf-8"?>
<sst xmlns="http://schemas.openxmlformats.org/spreadsheetml/2006/main" count="109" uniqueCount="67">
  <si>
    <t>Income 1</t>
  </si>
  <si>
    <t>HOUSING</t>
  </si>
  <si>
    <t>Difference</t>
  </si>
  <si>
    <t>ENTERTAINMENT</t>
  </si>
  <si>
    <t>Phone</t>
  </si>
  <si>
    <t>Electricity</t>
  </si>
  <si>
    <t>Sporting events</t>
  </si>
  <si>
    <t>Waste removal</t>
  </si>
  <si>
    <t>Other</t>
  </si>
  <si>
    <t>Maintenance or repairs</t>
  </si>
  <si>
    <t>Supplies</t>
  </si>
  <si>
    <t>LOANS</t>
  </si>
  <si>
    <t>Personal</t>
  </si>
  <si>
    <t>Student</t>
  </si>
  <si>
    <t>Credit card</t>
  </si>
  <si>
    <t>Licensing</t>
  </si>
  <si>
    <t>Maintenance</t>
  </si>
  <si>
    <t>INSURANCE</t>
  </si>
  <si>
    <t>Health</t>
  </si>
  <si>
    <t>Life</t>
  </si>
  <si>
    <t>SAVINGS OR INVESTMENTS</t>
  </si>
  <si>
    <t>FOOD</t>
  </si>
  <si>
    <t>Groceries</t>
  </si>
  <si>
    <t>Dining out</t>
  </si>
  <si>
    <t>GIFTS AND DONATIONS</t>
  </si>
  <si>
    <t>PETS</t>
  </si>
  <si>
    <t>Food</t>
  </si>
  <si>
    <t>Medical</t>
  </si>
  <si>
    <t>Grooming</t>
  </si>
  <si>
    <t>Toys</t>
  </si>
  <si>
    <t>PERSONAL CARE</t>
  </si>
  <si>
    <t>Hair/nails</t>
  </si>
  <si>
    <t>Clothing</t>
  </si>
  <si>
    <t>DIFFERENCE 
(Actual minus projected)</t>
  </si>
  <si>
    <t>ACTUAL BALANCE 
(Income minus actual expenses)</t>
  </si>
  <si>
    <t>Bus/train fare</t>
  </si>
  <si>
    <t>Petrol</t>
  </si>
  <si>
    <t>TRANSPORT</t>
  </si>
  <si>
    <t>Home contents</t>
  </si>
  <si>
    <t>Gym</t>
  </si>
  <si>
    <t>Hobbies</t>
  </si>
  <si>
    <t>Savings</t>
  </si>
  <si>
    <t>Donations</t>
  </si>
  <si>
    <t>Car payment</t>
  </si>
  <si>
    <t>Total</t>
  </si>
  <si>
    <t>BUDGETED BALANCE 
(Income minus budgeted expenses)</t>
  </si>
  <si>
    <t>Budgeted</t>
  </si>
  <si>
    <t>Actual</t>
  </si>
  <si>
    <t>Income 2</t>
  </si>
  <si>
    <t>PERSONAL BUDGET SPREADSHEET</t>
  </si>
  <si>
    <t xml:space="preserve"> Total  </t>
  </si>
  <si>
    <t xml:space="preserve"> Total   </t>
  </si>
  <si>
    <t xml:space="preserve"> Total    </t>
  </si>
  <si>
    <t xml:space="preserve">  Total    </t>
  </si>
  <si>
    <t>Income</t>
  </si>
  <si>
    <t>Home loan or rent</t>
  </si>
  <si>
    <t>Water</t>
  </si>
  <si>
    <t>Rates &amp; taxes</t>
  </si>
  <si>
    <t>TV/DSTV/Netflix/Showmax</t>
  </si>
  <si>
    <t>Movies</t>
  </si>
  <si>
    <t xml:space="preserve">Retirement </t>
  </si>
  <si>
    <t>Investments</t>
  </si>
  <si>
    <t>Gifts</t>
  </si>
  <si>
    <t>Expenses</t>
  </si>
  <si>
    <t>Car/motorcycle</t>
  </si>
  <si>
    <t>Live theatre/music festivals</t>
  </si>
  <si>
    <t>FSP: 18178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</si>
</sst>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&quot;* #,##0.00_);_(&quot;R&quot;* \(#,##0.00\);_(&quot;R&quot;* &quot;-&quot;??_);_(@_)"/>
  </numFmts>
  <fonts count="13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0"/>
      <color theme="1" tint="0.24994659260841701"/>
      <name val="Gotham book"/>
    </font>
    <font>
      <sz val="10"/>
      <color theme="1" tint="0.24994659260841701"/>
      <name val="Gotham medium"/>
    </font>
    <font>
      <b/>
      <sz val="10"/>
      <color theme="1" tint="0.24994659260841701"/>
      <name val="Gotham medium"/>
    </font>
    <font>
      <b/>
      <sz val="14"/>
      <color theme="0"/>
      <name val="Gotham medium"/>
    </font>
    <font>
      <b/>
      <sz val="10"/>
      <color theme="1" tint="0.2499465926084170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 tint="0.34998626667073579"/>
      <name val="Gotham book"/>
    </font>
    <font>
      <b/>
      <sz val="10"/>
      <color theme="0"/>
      <name val="Gotham book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1AABE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C89B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1AABE1"/>
      </left>
      <right style="thin">
        <color rgb="FF1AABE1"/>
      </right>
      <top style="thin">
        <color rgb="FF1AABE1"/>
      </top>
      <bottom/>
      <diagonal/>
    </border>
    <border>
      <left style="thin">
        <color rgb="FF1AABE1"/>
      </left>
      <right style="thin">
        <color rgb="FF1AABE1"/>
      </right>
      <top/>
      <bottom style="thin">
        <color rgb="FF1AABE1"/>
      </bottom>
      <diagonal/>
    </border>
    <border>
      <left/>
      <right/>
      <top/>
      <bottom style="medium">
        <color rgb="FF1AABE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rgb="FF2C89BF"/>
      </top>
      <bottom style="medium">
        <color rgb="FF2C89B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2C89BF"/>
      </top>
      <bottom style="medium">
        <color rgb="FF2C89BF"/>
      </bottom>
      <diagonal/>
    </border>
    <border>
      <left/>
      <right style="thin">
        <color theme="2" tint="-9.9978637043366805E-2"/>
      </right>
      <top style="medium">
        <color rgb="FF2C89BF"/>
      </top>
      <bottom style="medium">
        <color rgb="FF2C89BF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4" tint="0.39997558519241921"/>
      </bottom>
      <diagonal/>
    </border>
    <border>
      <left/>
      <right/>
      <top style="thin">
        <color theme="0" tint="-0.34998626667073579"/>
      </top>
      <bottom style="thin">
        <color theme="4" tint="0.399975585192419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4" tint="0.39997558519241921"/>
      </bottom>
      <diagonal/>
    </border>
  </borders>
  <cellStyleXfs count="4">
    <xf numFmtId="0" fontId="0" fillId="0" borderId="0"/>
    <xf numFmtId="0" fontId="4" fillId="0" borderId="2" applyNumberFormat="0" applyFill="0" applyAlignment="0" applyProtection="0"/>
    <xf numFmtId="0" fontId="2" fillId="0" borderId="3" applyNumberFormat="0" applyFill="0" applyBorder="0" applyAlignment="0" applyProtection="0"/>
    <xf numFmtId="0" fontId="3" fillId="0" borderId="4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/>
    <xf numFmtId="164" fontId="0" fillId="3" borderId="0" xfId="0" applyNumberFormat="1" applyFont="1" applyFill="1" applyBorder="1"/>
    <xf numFmtId="164" fontId="4" fillId="0" borderId="7" xfId="1" applyNumberFormat="1" applyBorder="1"/>
    <xf numFmtId="164" fontId="5" fillId="3" borderId="0" xfId="0" applyNumberFormat="1" applyFont="1" applyFill="1" applyBorder="1"/>
    <xf numFmtId="164" fontId="5" fillId="3" borderId="0" xfId="0" applyNumberFormat="1" applyFont="1" applyFill="1"/>
    <xf numFmtId="164" fontId="6" fillId="0" borderId="0" xfId="0" applyNumberFormat="1" applyFont="1" applyFill="1" applyBorder="1"/>
    <xf numFmtId="164" fontId="6" fillId="0" borderId="0" xfId="0" applyNumberFormat="1" applyFont="1"/>
    <xf numFmtId="164" fontId="6" fillId="4" borderId="0" xfId="0" applyNumberFormat="1" applyFont="1" applyFill="1" applyBorder="1"/>
    <xf numFmtId="164" fontId="6" fillId="4" borderId="0" xfId="0" applyNumberFormat="1" applyFont="1" applyFill="1"/>
    <xf numFmtId="164" fontId="6" fillId="4" borderId="5" xfId="0" applyNumberFormat="1" applyFont="1" applyFill="1" applyBorder="1"/>
    <xf numFmtId="164" fontId="6" fillId="4" borderId="6" xfId="0" applyNumberFormat="1" applyFont="1" applyFill="1" applyBorder="1"/>
    <xf numFmtId="164" fontId="6" fillId="0" borderId="11" xfId="2" applyNumberFormat="1" applyFont="1" applyBorder="1" applyAlignment="1">
      <alignment vertical="center" wrapText="1"/>
    </xf>
    <xf numFmtId="164" fontId="6" fillId="4" borderId="10" xfId="0" applyNumberFormat="1" applyFont="1" applyFill="1" applyBorder="1"/>
    <xf numFmtId="164" fontId="9" fillId="0" borderId="0" xfId="0" applyNumberFormat="1" applyFont="1" applyBorder="1"/>
    <xf numFmtId="164" fontId="6" fillId="6" borderId="0" xfId="2" applyNumberFormat="1" applyFont="1" applyFill="1" applyBorder="1" applyAlignment="1">
      <alignment vertical="center"/>
    </xf>
    <xf numFmtId="164" fontId="7" fillId="6" borderId="0" xfId="0" applyNumberFormat="1" applyFont="1" applyFill="1" applyBorder="1"/>
    <xf numFmtId="164" fontId="6" fillId="0" borderId="11" xfId="0" applyNumberFormat="1" applyFont="1" applyBorder="1"/>
    <xf numFmtId="164" fontId="6" fillId="0" borderId="12" xfId="0" applyNumberFormat="1" applyFont="1" applyFill="1" applyBorder="1"/>
    <xf numFmtId="164" fontId="6" fillId="4" borderId="12" xfId="0" applyNumberFormat="1" applyFont="1" applyFill="1" applyBorder="1"/>
    <xf numFmtId="164" fontId="6" fillId="0" borderId="12" xfId="0" applyNumberFormat="1" applyFont="1" applyBorder="1"/>
    <xf numFmtId="164" fontId="6" fillId="0" borderId="13" xfId="2" applyNumberFormat="1" applyFont="1" applyBorder="1" applyAlignment="1">
      <alignment vertical="center" wrapText="1"/>
    </xf>
    <xf numFmtId="164" fontId="0" fillId="4" borderId="13" xfId="0" applyNumberFormat="1" applyFill="1" applyBorder="1"/>
    <xf numFmtId="164" fontId="6" fillId="0" borderId="13" xfId="0" applyNumberFormat="1" applyFont="1" applyBorder="1"/>
    <xf numFmtId="164" fontId="6" fillId="4" borderId="14" xfId="0" applyNumberFormat="1" applyFont="1" applyFill="1" applyBorder="1"/>
    <xf numFmtId="164" fontId="9" fillId="0" borderId="15" xfId="0" applyNumberFormat="1" applyFont="1" applyBorder="1"/>
    <xf numFmtId="164" fontId="6" fillId="4" borderId="15" xfId="2" applyNumberFormat="1" applyFont="1" applyFill="1" applyBorder="1" applyAlignment="1">
      <alignment vertical="center"/>
    </xf>
    <xf numFmtId="164" fontId="6" fillId="0" borderId="15" xfId="2" applyNumberFormat="1" applyFont="1" applyBorder="1" applyAlignment="1">
      <alignment vertical="center"/>
    </xf>
    <xf numFmtId="164" fontId="7" fillId="4" borderId="16" xfId="0" applyNumberFormat="1" applyFont="1" applyFill="1" applyBorder="1"/>
    <xf numFmtId="164" fontId="11" fillId="0" borderId="7" xfId="1" applyNumberFormat="1" applyFont="1" applyBorder="1"/>
    <xf numFmtId="164" fontId="12" fillId="3" borderId="17" xfId="0" applyNumberFormat="1" applyFont="1" applyFill="1" applyBorder="1"/>
    <xf numFmtId="164" fontId="12" fillId="3" borderId="18" xfId="0" applyNumberFormat="1" applyFont="1" applyFill="1" applyBorder="1"/>
    <xf numFmtId="164" fontId="12" fillId="3" borderId="19" xfId="0" applyNumberFormat="1" applyFont="1" applyFill="1" applyBorder="1"/>
    <xf numFmtId="164" fontId="0" fillId="0" borderId="0" xfId="0" applyNumberFormat="1" applyAlignment="1">
      <alignment horizontal="center"/>
    </xf>
    <xf numFmtId="164" fontId="7" fillId="2" borderId="1" xfId="0" applyNumberFormat="1" applyFont="1" applyFill="1" applyBorder="1" applyAlignment="1">
      <alignment vertical="center"/>
    </xf>
    <xf numFmtId="164" fontId="8" fillId="5" borderId="8" xfId="2" applyNumberFormat="1" applyFont="1" applyFill="1" applyBorder="1" applyAlignment="1">
      <alignment horizontal="left" vertical="center" wrapText="1"/>
    </xf>
    <xf numFmtId="164" fontId="8" fillId="5" borderId="20" xfId="2" applyNumberFormat="1" applyFont="1" applyFill="1" applyBorder="1" applyAlignment="1">
      <alignment horizontal="left" vertical="center" wrapText="1"/>
    </xf>
    <xf numFmtId="164" fontId="8" fillId="5" borderId="9" xfId="2" applyNumberFormat="1" applyFont="1" applyFill="1" applyBorder="1" applyAlignment="1">
      <alignment horizontal="left" vertical="center" wrapText="1"/>
    </xf>
    <xf numFmtId="164" fontId="8" fillId="5" borderId="21" xfId="2" applyNumberFormat="1" applyFont="1" applyFill="1" applyBorder="1" applyAlignment="1">
      <alignment horizontal="left" vertical="center" wrapText="1"/>
    </xf>
    <xf numFmtId="164" fontId="8" fillId="5" borderId="22" xfId="2" applyNumberFormat="1" applyFont="1" applyFill="1" applyBorder="1" applyAlignment="1">
      <alignment horizontal="left" vertical="center" wrapText="1"/>
    </xf>
    <xf numFmtId="164" fontId="8" fillId="5" borderId="23" xfId="2" applyNumberFormat="1" applyFont="1" applyFill="1" applyBorder="1" applyAlignment="1">
      <alignment horizontal="left" vertical="center" wrapText="1"/>
    </xf>
    <xf numFmtId="164" fontId="6" fillId="0" borderId="1" xfId="2" applyNumberFormat="1" applyFont="1" applyBorder="1" applyAlignment="1">
      <alignment horizontal="left" vertical="center" wrapText="1"/>
    </xf>
    <xf numFmtId="164" fontId="6" fillId="0" borderId="1" xfId="2" applyNumberFormat="1" applyFont="1" applyBorder="1" applyAlignment="1">
      <alignment horizontal="left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none">
          <fgColor indexed="64"/>
          <bgColor indexed="65"/>
        </patternFill>
      </fill>
    </dxf>
    <dxf>
      <border>
        <top style="medium">
          <color rgb="FF2C89BF"/>
        </top>
      </border>
    </dxf>
    <dxf>
      <numFmt numFmtId="164" formatCode="_(&quot;R&quot;* #,##0.00_);_(&quot;R&quot;* \(#,##0.00\);_(&quot;R&quot;* &quot;-&quot;??_);_(@_)"/>
    </dxf>
    <dxf>
      <numFmt numFmtId="164" formatCode="_(&quot;R&quot;* #,##0.00_);_(&quot;R&quot;* \(#,##0.00\);_(&quot;R&quot;* &quot;-&quot;??_);_(@_)"/>
    </dxf>
    <dxf>
      <font>
        <strike val="0"/>
        <outline val="0"/>
        <shadow val="0"/>
        <u val="none"/>
        <vertAlign val="baseline"/>
        <sz val="10"/>
        <color theme="1" tint="0.24994659260841701"/>
        <name val="Gotham book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rgb="FF1AABE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border>
        <top style="medium">
          <color rgb="FF2C89BF"/>
        </top>
      </border>
    </dxf>
    <dxf>
      <numFmt numFmtId="164" formatCode="_(&quot;R&quot;* #,##0.00_);_(&quot;R&quot;* \(#,##0.00\);_(&quot;R&quot;* &quot;-&quot;??_);_(@_)"/>
    </dxf>
    <dxf>
      <numFmt numFmtId="164" formatCode="_(&quot;R&quot;* #,##0.00_);_(&quot;R&quot;* \(#,##0.00\);_(&quot;R&quot;* &quot;-&quot;??_);_(@_)"/>
    </dxf>
    <dxf>
      <font>
        <strike val="0"/>
        <outline val="0"/>
        <shadow val="0"/>
        <u val="none"/>
        <vertAlign val="baseline"/>
        <sz val="10"/>
        <color theme="1" tint="0.24994659260841701"/>
        <name val="Gotham book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rgb="FF1AABE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border>
        <top style="medium">
          <color rgb="FF2C89BF"/>
        </top>
      </border>
    </dxf>
    <dxf>
      <numFmt numFmtId="164" formatCode="_(&quot;R&quot;* #,##0.00_);_(&quot;R&quot;* \(#,##0.00\);_(&quot;R&quot;* &quot;-&quot;??_);_(@_)"/>
    </dxf>
    <dxf>
      <numFmt numFmtId="164" formatCode="_(&quot;R&quot;* #,##0.00_);_(&quot;R&quot;* \(#,##0.00\);_(&quot;R&quot;* &quot;-&quot;??_);_(@_)"/>
    </dxf>
    <dxf>
      <font>
        <strike val="0"/>
        <outline val="0"/>
        <shadow val="0"/>
        <u val="none"/>
        <vertAlign val="baseline"/>
        <sz val="10"/>
        <color theme="1" tint="0.24994659260841701"/>
        <name val="Gotham book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rgb="FF1AABE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border>
        <top style="medium">
          <color rgb="FF2C89BF"/>
        </top>
      </border>
    </dxf>
    <dxf>
      <numFmt numFmtId="164" formatCode="_(&quot;R&quot;* #,##0.00_);_(&quot;R&quot;* \(#,##0.00\);_(&quot;R&quot;* &quot;-&quot;??_);_(@_)"/>
    </dxf>
    <dxf>
      <numFmt numFmtId="164" formatCode="_(&quot;R&quot;* #,##0.00_);_(&quot;R&quot;* \(#,##0.00\);_(&quot;R&quot;* &quot;-&quot;??_);_(@_)"/>
    </dxf>
    <dxf>
      <font>
        <strike val="0"/>
        <outline val="0"/>
        <shadow val="0"/>
        <u val="none"/>
        <vertAlign val="baseline"/>
        <sz val="10"/>
        <color theme="1" tint="0.24994659260841701"/>
        <name val="Gotham book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rgb="FF1AABE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border>
        <top style="medium">
          <color rgb="FF2C89BF"/>
        </top>
      </border>
    </dxf>
    <dxf>
      <numFmt numFmtId="164" formatCode="_(&quot;R&quot;* #,##0.00_);_(&quot;R&quot;* \(#,##0.00\);_(&quot;R&quot;* &quot;-&quot;??_);_(@_)"/>
    </dxf>
    <dxf>
      <numFmt numFmtId="164" formatCode="_(&quot;R&quot;* #,##0.00_);_(&quot;R&quot;* \(#,##0.00\);_(&quot;R&quot;* &quot;-&quot;??_);_(@_)"/>
    </dxf>
    <dxf>
      <font>
        <strike val="0"/>
        <outline val="0"/>
        <shadow val="0"/>
        <u val="none"/>
        <vertAlign val="baseline"/>
        <sz val="10"/>
        <color theme="1" tint="0.24994659260841701"/>
        <name val="Gotham book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rgb="FF1AABE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border>
        <top style="medium">
          <color rgb="FF2C89BF"/>
        </top>
      </border>
    </dxf>
    <dxf>
      <numFmt numFmtId="164" formatCode="_(&quot;R&quot;* #,##0.00_);_(&quot;R&quot;* \(#,##0.00\);_(&quot;R&quot;* &quot;-&quot;??_);_(@_)"/>
    </dxf>
    <dxf>
      <numFmt numFmtId="164" formatCode="_(&quot;R&quot;* #,##0.00_);_(&quot;R&quot;* \(#,##0.00\);_(&quot;R&quot;* &quot;-&quot;??_);_(@_)"/>
    </dxf>
    <dxf>
      <font>
        <strike val="0"/>
        <outline val="0"/>
        <shadow val="0"/>
        <u val="none"/>
        <vertAlign val="baseline"/>
        <sz val="10"/>
        <color theme="1" tint="0.24994659260841701"/>
        <name val="Gotham book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rgb="FF1AABE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border>
        <top style="medium">
          <color rgb="FF2C89BF"/>
        </top>
      </border>
    </dxf>
    <dxf>
      <numFmt numFmtId="164" formatCode="_(&quot;R&quot;* #,##0.00_);_(&quot;R&quot;* \(#,##0.00\);_(&quot;R&quot;* &quot;-&quot;??_);_(@_)"/>
    </dxf>
    <dxf>
      <numFmt numFmtId="164" formatCode="_(&quot;R&quot;* #,##0.00_);_(&quot;R&quot;* \(#,##0.00\);_(&quot;R&quot;* &quot;-&quot;??_);_(@_)"/>
    </dxf>
    <dxf>
      <font>
        <strike val="0"/>
        <outline val="0"/>
        <shadow val="0"/>
        <u val="none"/>
        <vertAlign val="baseline"/>
        <sz val="10"/>
        <color theme="1" tint="0.24994659260841701"/>
        <name val="Gotham book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rgb="FF1AABE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border>
        <top style="medium">
          <color rgb="FF2C89BF"/>
        </top>
      </border>
    </dxf>
    <dxf>
      <numFmt numFmtId="164" formatCode="_(&quot;R&quot;* #,##0.00_);_(&quot;R&quot;* \(#,##0.00\);_(&quot;R&quot;* &quot;-&quot;??_);_(@_)"/>
    </dxf>
    <dxf>
      <numFmt numFmtId="164" formatCode="_(&quot;R&quot;* #,##0.00_);_(&quot;R&quot;* \(#,##0.00\);_(&quot;R&quot;* &quot;-&quot;??_);_(@_)"/>
    </dxf>
    <dxf>
      <font>
        <strike val="0"/>
        <outline val="0"/>
        <shadow val="0"/>
        <u val="none"/>
        <vertAlign val="baseline"/>
        <sz val="10"/>
        <color theme="1" tint="0.24994659260841701"/>
        <name val="Gotham book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rgb="FF1AABE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border>
        <top style="medium">
          <color rgb="FF2C89BF"/>
        </top>
      </border>
    </dxf>
    <dxf>
      <numFmt numFmtId="164" formatCode="_(&quot;R&quot;* #,##0.00_);_(&quot;R&quot;* \(#,##0.00\);_(&quot;R&quot;* &quot;-&quot;??_);_(@_)"/>
    </dxf>
    <dxf>
      <numFmt numFmtId="164" formatCode="_(&quot;R&quot;* #,##0.00_);_(&quot;R&quot;* \(#,##0.00\);_(&quot;R&quot;* &quot;-&quot;??_);_(@_)"/>
    </dxf>
    <dxf>
      <font>
        <strike val="0"/>
        <outline val="0"/>
        <shadow val="0"/>
        <u val="none"/>
        <vertAlign val="baseline"/>
        <sz val="10"/>
        <color theme="1" tint="0.24994659260841701"/>
        <name val="Gotham book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rgb="FF1AABE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medium">
          <color rgb="FF2C89BF"/>
        </top>
        <bottom style="medium">
          <color rgb="FF2C89BF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Gotham medium"/>
        <scheme val="none"/>
      </font>
      <numFmt numFmtId="164" formatCode="_(&quot;R&quot;* #,##0.00_);_(&quot;R&quot;* \(#,##0.00\);_(&quot;R&quot;* &quot;-&quot;??_);_(@_)"/>
    </dxf>
    <dxf>
      <border>
        <top style="medium">
          <color rgb="FF2C89BF"/>
        </top>
      </border>
    </dxf>
    <dxf>
      <numFmt numFmtId="164" formatCode="_(&quot;R&quot;* #,##0.00_);_(&quot;R&quot;* \(#,##0.00\);_(&quot;R&quot;* &quot;-&quot;??_);_(@_)"/>
    </dxf>
    <dxf>
      <numFmt numFmtId="164" formatCode="_(&quot;R&quot;* #,##0.00_);_(&quot;R&quot;* \(#,##0.00\);_(&quot;R&quot;* &quot;-&quot;??_);_(@_)"/>
    </dxf>
    <dxf>
      <numFmt numFmtId="164" formatCode="_(&quot;R&quot;* #,##0.00_);_(&quot;R&quot;* \(#,##0.00\);_(&quot;R&quot;* &quot;-&quot;??_);_(@_)"/>
      <fill>
        <patternFill patternType="solid">
          <fgColor indexed="64"/>
          <bgColor rgb="FF1AABE1"/>
        </patternFill>
      </fill>
    </dxf>
  </dxfs>
  <tableStyles count="0" defaultTableStyle="TableStyleLight9" defaultPivotStyle="PivotStyleLight16"/>
  <colors>
    <mruColors>
      <color rgb="FF1AABE1"/>
      <color rgb="FF2C89B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1747</xdr:rowOff>
    </xdr:from>
    <xdr:to>
      <xdr:col>9</xdr:col>
      <xdr:colOff>1015954</xdr:colOff>
      <xdr:row>1</xdr:row>
      <xdr:rowOff>360417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1747"/>
          <a:ext cx="1447754" cy="54917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Housing" displayName="tblHousing" ref="B12:E21" totalsRowCount="1" headerRowDxfId="119" dataDxfId="118" totalsRowDxfId="117" totalsRowBorderDxfId="116">
  <autoFilter ref="B12:E20">
    <filterColumn colId="0" hiddenButton="1"/>
    <filterColumn colId="1" hiddenButton="1"/>
    <filterColumn colId="2" hiddenButton="1"/>
    <filterColumn colId="3" hiddenButton="1"/>
  </autoFilter>
  <tableColumns count="4">
    <tableColumn id="1" name="HOUSING" totalsRowLabel=" Total  " dataDxfId="115" totalsRowDxfId="114"/>
    <tableColumn id="2" name="Budgeted" totalsRowFunction="custom" dataDxfId="113" totalsRowDxfId="112">
      <totalsRowFormula>SUM(tblHousing[Budgeted])</totalsRowFormula>
    </tableColumn>
    <tableColumn id="3" name="Actual" totalsRowFunction="custom" dataDxfId="111" totalsRowDxfId="110">
      <totalsRowFormula>SUM(tblHousing[Actual])</totalsRowFormula>
    </tableColumn>
    <tableColumn id="4" name="Difference" totalsRowFunction="sum" dataDxfId="109" totalsRowDxfId="108">
      <calculatedColumnFormula>tblHousing[[#This Row],[Budgeted]]-tblHousing[[#This Row],[Actual]]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Housing table" altTextSummary="Enter projected and actual monthly budget items for housing."/>
    </ext>
  </extLst>
</table>
</file>

<file path=xl/tables/table10.xml><?xml version="1.0" encoding="utf-8"?>
<table xmlns="http://schemas.openxmlformats.org/spreadsheetml/2006/main" id="12" name="tblPersonalCare" displayName="tblPersonalCare" ref="G5:J12" totalsRowCount="1" headerRowDxfId="11" dataDxfId="10" totalsRowDxfId="9" totalsRowBorderDxfId="8">
  <autoFilter ref="G5:J11">
    <filterColumn colId="0" hiddenButton="1"/>
    <filterColumn colId="1" hiddenButton="1"/>
    <filterColumn colId="2" hiddenButton="1"/>
    <filterColumn colId="3" hiddenButton="1"/>
  </autoFilter>
  <tableColumns count="4">
    <tableColumn id="1" name="PERSONAL CARE" totalsRowLabel=" Total    " dataDxfId="7" totalsRowDxfId="6"/>
    <tableColumn id="2" name="Budgeted" totalsRowFunction="custom" dataDxfId="5" totalsRowDxfId="4">
      <totalsRowFormula>SUM(tblPersonalCare[Budgeted])</totalsRowFormula>
    </tableColumn>
    <tableColumn id="3" name="Actual" totalsRowFunction="custom" dataDxfId="3" totalsRowDxfId="2">
      <totalsRowFormula>SUM(tblPersonalCare[Actual])</totalsRowFormula>
    </tableColumn>
    <tableColumn id="4" name="Difference" totalsRowFunction="sum" dataDxfId="1" totalsRowDxfId="0">
      <calculatedColumnFormula>tblPersonalCare[[#This Row],[Budgeted]]-tblPersonalCare[[#This Row],[Actual]]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Personal care table" altTextSummary="Enter projected and actual monthly budget items for personal care."/>
    </ext>
  </extLst>
</table>
</file>

<file path=xl/tables/table2.xml><?xml version="1.0" encoding="utf-8"?>
<table xmlns="http://schemas.openxmlformats.org/spreadsheetml/2006/main" id="2" name="tblEntertainment" displayName="tblEntertainment" ref="G14:J21" totalsRowCount="1" headerRowDxfId="107" dataDxfId="106" totalsRowDxfId="105" totalsRowBorderDxfId="104" headerRowCellStyle="Normal">
  <autoFilter ref="G14:J20">
    <filterColumn colId="0" hiddenButton="1"/>
    <filterColumn colId="1" hiddenButton="1"/>
    <filterColumn colId="2" hiddenButton="1"/>
    <filterColumn colId="3" hiddenButton="1"/>
  </autoFilter>
  <tableColumns count="4">
    <tableColumn id="1" name="ENTERTAINMENT" totalsRowLabel=" Total    " dataDxfId="103" totalsRowDxfId="102"/>
    <tableColumn id="2" name="Budgeted" totalsRowFunction="custom" dataDxfId="101" totalsRowDxfId="100">
      <totalsRowFormula>SUM(tblEntertainment[Budgeted])</totalsRowFormula>
    </tableColumn>
    <tableColumn id="3" name="Actual" totalsRowFunction="custom" dataDxfId="99" totalsRowDxfId="98">
      <totalsRowFormula>SUM(tblEntertainment[Actual])</totalsRowFormula>
    </tableColumn>
    <tableColumn id="4" name="Difference" totalsRowFunction="sum" dataDxfId="97" totalsRowDxfId="96">
      <calculatedColumnFormula>tblEntertainment[[#This Row],[Budgeted]]-tblEntertainment[[#This Row],[Actual]]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Entertainment table" altTextSummary="Enter projected and actual monthly budget items for entertainment."/>
    </ext>
  </extLst>
</table>
</file>

<file path=xl/tables/table3.xml><?xml version="1.0" encoding="utf-8"?>
<table xmlns="http://schemas.openxmlformats.org/spreadsheetml/2006/main" id="3" name="tblLoans" displayName="tblLoans" ref="G23:J28" totalsRowCount="1" headerRowDxfId="95" dataDxfId="94" totalsRowDxfId="93" totalsRowBorderDxfId="92">
  <autoFilter ref="G23:J27">
    <filterColumn colId="0" hiddenButton="1"/>
    <filterColumn colId="1" hiddenButton="1"/>
    <filterColumn colId="2" hiddenButton="1"/>
    <filterColumn colId="3" hiddenButton="1"/>
  </autoFilter>
  <tableColumns count="4">
    <tableColumn id="1" name="LOANS" totalsRowLabel=" Total    " dataDxfId="91" totalsRowDxfId="90"/>
    <tableColumn id="2" name="Budgeted" totalsRowFunction="custom" dataDxfId="89" totalsRowDxfId="88">
      <totalsRowFormula>SUM(tblLoans[Budgeted])</totalsRowFormula>
    </tableColumn>
    <tableColumn id="3" name="Actual" totalsRowFunction="custom" dataDxfId="87" totalsRowDxfId="86">
      <totalsRowFormula>SUM(tblLoans[Actual])</totalsRowFormula>
    </tableColumn>
    <tableColumn id="4" name="Difference" totalsRowFunction="sum" dataDxfId="85" totalsRowDxfId="84">
      <calculatedColumnFormula>tblLoans[[#This Row],[Budgeted]]-tblLoans[[#This Row],[Actual]]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Loans table" altTextSummary="Enter projected and actual monthly budget items for loans."/>
    </ext>
  </extLst>
</table>
</file>

<file path=xl/tables/table4.xml><?xml version="1.0" encoding="utf-8"?>
<table xmlns="http://schemas.openxmlformats.org/spreadsheetml/2006/main" id="4" name="tblTransportation" displayName="tblTransportation" ref="B23:E30" totalsRowCount="1" headerRowDxfId="83" dataDxfId="82" totalsRowDxfId="81" totalsRowBorderDxfId="80" headerRowCellStyle="Normal">
  <autoFilter ref="B23:E29">
    <filterColumn colId="0" hiddenButton="1"/>
    <filterColumn colId="1" hiddenButton="1"/>
    <filterColumn colId="2" hiddenButton="1"/>
    <filterColumn colId="3" hiddenButton="1"/>
  </autoFilter>
  <tableColumns count="4">
    <tableColumn id="1" name="TRANSPORT" totalsRowLabel=" Total    " dataDxfId="79" totalsRowDxfId="78"/>
    <tableColumn id="2" name="Budgeted" totalsRowFunction="custom" dataDxfId="77" totalsRowDxfId="76">
      <totalsRowFormula>SUM(tblTransportation[Budgeted])</totalsRowFormula>
    </tableColumn>
    <tableColumn id="3" name="Actual" totalsRowFunction="custom" dataDxfId="75" totalsRowDxfId="74">
      <totalsRowFormula>SUM(tblTransportation[Actual])</totalsRowFormula>
    </tableColumn>
    <tableColumn id="4" name="Difference" totalsRowFunction="sum" dataDxfId="73" totalsRowDxfId="72">
      <calculatedColumnFormula>tblTransportation[[#This Row],[Budgeted]]-tblTransportation[[#This Row],[Actual]]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Transportation table" altTextSummary="Enter projected and actual monthly budget items for transportation."/>
    </ext>
  </extLst>
</table>
</file>

<file path=xl/tables/table5.xml><?xml version="1.0" encoding="utf-8"?>
<table xmlns="http://schemas.openxmlformats.org/spreadsheetml/2006/main" id="5" name="tblInsurance" displayName="tblInsurance" ref="B32:E37" totalsRowCount="1" headerRowDxfId="71" dataDxfId="70" totalsRowDxfId="69" totalsRowBorderDxfId="68" headerRowCellStyle="Normal">
  <autoFilter ref="B32:E36">
    <filterColumn colId="0" hiddenButton="1"/>
    <filterColumn colId="1" hiddenButton="1"/>
    <filterColumn colId="2" hiddenButton="1"/>
    <filterColumn colId="3" hiddenButton="1"/>
  </autoFilter>
  <tableColumns count="4">
    <tableColumn id="1" name="INSURANCE" totalsRowLabel=" Total    " dataDxfId="67" totalsRowDxfId="66"/>
    <tableColumn id="2" name="Budgeted" totalsRowFunction="custom" dataDxfId="65" totalsRowDxfId="64">
      <totalsRowFormula>SUM(tblInsurance[Budgeted])</totalsRowFormula>
    </tableColumn>
    <tableColumn id="3" name="Actual" totalsRowFunction="custom" dataDxfId="63" totalsRowDxfId="62">
      <totalsRowFormula>SUM(tblInsurance[Actual])</totalsRowFormula>
    </tableColumn>
    <tableColumn id="4" name="Difference" totalsRowFunction="sum" dataDxfId="61" totalsRowDxfId="60">
      <calculatedColumnFormula>tblInsurance[[#This Row],[Budgeted]]-tblInsurance[[#This Row],[Actual]]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Insurance table" altTextSummary="Enter projected and actual monthly budget items for insurance."/>
    </ext>
  </extLst>
</table>
</file>

<file path=xl/tables/table6.xml><?xml version="1.0" encoding="utf-8"?>
<table xmlns="http://schemas.openxmlformats.org/spreadsheetml/2006/main" id="7" name="tblSavings" displayName="tblSavings" ref="G30:J34" totalsRowCount="1" headerRowDxfId="59" dataDxfId="58" totalsRowDxfId="57" totalsRowBorderDxfId="56" headerRowCellStyle="Normal">
  <autoFilter ref="G30:J33">
    <filterColumn colId="0" hiddenButton="1"/>
    <filterColumn colId="1" hiddenButton="1"/>
    <filterColumn colId="2" hiddenButton="1"/>
    <filterColumn colId="3" hiddenButton="1"/>
  </autoFilter>
  <tableColumns count="4">
    <tableColumn id="1" name="SAVINGS OR INVESTMENTS" totalsRowLabel="  Total    " dataDxfId="55" totalsRowDxfId="54"/>
    <tableColumn id="2" name="Budgeted" totalsRowFunction="custom" dataDxfId="53" totalsRowDxfId="52">
      <totalsRowFormula>SUM(tblSavings[Budgeted])</totalsRowFormula>
    </tableColumn>
    <tableColumn id="3" name="Actual" totalsRowFunction="custom" dataDxfId="51" totalsRowDxfId="50">
      <totalsRowFormula>SUM(tblSavings[Actual])</totalsRowFormula>
    </tableColumn>
    <tableColumn id="4" name="Difference" totalsRowFunction="sum" dataDxfId="49" totalsRowDxfId="48">
      <calculatedColumnFormula>tblSavings[[#This Row],[Budgeted]]-tblSavings[[#This Row],[Actual]]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Savings or investments table" altTextSummary="Enter projected and actual monthly budget items for savings or investments."/>
    </ext>
  </extLst>
</table>
</file>

<file path=xl/tables/table7.xml><?xml version="1.0" encoding="utf-8"?>
<table xmlns="http://schemas.openxmlformats.org/spreadsheetml/2006/main" id="8" name="tblFood" displayName="tblFood" ref="B39:E43" totalsRowCount="1" headerRowDxfId="47" dataDxfId="46" totalsRowDxfId="45" totalsRowBorderDxfId="44" headerRowCellStyle="Normal">
  <autoFilter ref="B39:E42">
    <filterColumn colId="0" hiddenButton="1"/>
    <filterColumn colId="1" hiddenButton="1"/>
    <filterColumn colId="2" hiddenButton="1"/>
    <filterColumn colId="3" hiddenButton="1"/>
  </autoFilter>
  <tableColumns count="4">
    <tableColumn id="1" name="FOOD" totalsRowLabel=" Total    " dataDxfId="43" totalsRowDxfId="42"/>
    <tableColumn id="2" name="Budgeted" totalsRowFunction="custom" dataDxfId="41" totalsRowDxfId="40">
      <totalsRowFormula>SUM(tblFood[Budgeted])</totalsRowFormula>
    </tableColumn>
    <tableColumn id="3" name="Actual" totalsRowFunction="custom" dataDxfId="39" totalsRowDxfId="38">
      <totalsRowFormula>SUM(tblFood[Actual])</totalsRowFormula>
    </tableColumn>
    <tableColumn id="4" name="Difference" totalsRowFunction="sum" dataDxfId="37" totalsRowDxfId="36">
      <calculatedColumnFormula>tblFood[[#This Row],[Budgeted]]-tblFood[[#This Row],[Actual]]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Food table" altTextSummary="Enter projected and actual monthly budget items for food."/>
    </ext>
  </extLst>
</table>
</file>

<file path=xl/tables/table8.xml><?xml version="1.0" encoding="utf-8"?>
<table xmlns="http://schemas.openxmlformats.org/spreadsheetml/2006/main" id="9" name="tblGifts" displayName="tblGifts" ref="G36:J39" totalsRowCount="1" headerRowDxfId="35" dataDxfId="34" totalsRowDxfId="33" totalsRowBorderDxfId="32" headerRowCellStyle="Normal">
  <autoFilter ref="G36:J38">
    <filterColumn colId="0" hiddenButton="1"/>
    <filterColumn colId="1" hiddenButton="1"/>
    <filterColumn colId="2" hiddenButton="1"/>
    <filterColumn colId="3" hiddenButton="1"/>
  </autoFilter>
  <tableColumns count="4">
    <tableColumn id="1" name="GIFTS AND DONATIONS" totalsRowLabel=" Total   " dataDxfId="31" totalsRowDxfId="30"/>
    <tableColumn id="2" name="Budgeted" totalsRowFunction="custom" dataDxfId="29" totalsRowDxfId="28">
      <totalsRowFormula>SUM(tblGifts[Budgeted])</totalsRowFormula>
    </tableColumn>
    <tableColumn id="3" name="Actual" totalsRowFunction="custom" dataDxfId="27" totalsRowDxfId="26">
      <totalsRowFormula>SUM(tblGifts[Actual])</totalsRowFormula>
    </tableColumn>
    <tableColumn id="4" name="Difference" totalsRowFunction="sum" dataDxfId="25" totalsRowDxfId="24">
      <calculatedColumnFormula>tblGifts[[#This Row],[Budgeted]]-tblGifts[[#This Row],[Actual]]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Gifts and donations table" altTextSummary="Enter projected and actual monthly budget items for gifts and donations."/>
    </ext>
  </extLst>
</table>
</file>

<file path=xl/tables/table9.xml><?xml version="1.0" encoding="utf-8"?>
<table xmlns="http://schemas.openxmlformats.org/spreadsheetml/2006/main" id="10" name="tblPets" displayName="tblPets" ref="B45:E50" totalsRowCount="1" headerRowDxfId="23" dataDxfId="22" totalsRowDxfId="21" totalsRowBorderDxfId="20">
  <autoFilter ref="B45:E49">
    <filterColumn colId="0" hiddenButton="1"/>
    <filterColumn colId="1" hiddenButton="1"/>
    <filterColumn colId="2" hiddenButton="1"/>
    <filterColumn colId="3" hiddenButton="1"/>
  </autoFilter>
  <tableColumns count="4">
    <tableColumn id="1" name="PETS" totalsRowLabel=" Total    " dataDxfId="19" totalsRowDxfId="18"/>
    <tableColumn id="2" name="Budgeted" totalsRowFunction="custom" dataDxfId="17" totalsRowDxfId="16">
      <totalsRowFormula>SUM(tblPets[Budgeted])</totalsRowFormula>
    </tableColumn>
    <tableColumn id="3" name="Actual" totalsRowFunction="custom" dataDxfId="15" totalsRowDxfId="14">
      <totalsRowFormula>SUM(tblPets[Actual])</totalsRowFormula>
    </tableColumn>
    <tableColumn id="4" name="Difference" totalsRowFunction="sum" dataDxfId="13" totalsRowDxfId="12">
      <calculatedColumnFormula>tblPets[[#This Row],[Budgeted]]-tblPets[[#This Row],[Actual]]</calculatedColumnFormula>
    </tableColumn>
  </tableColumns>
  <tableStyleInfo name="TableStyleMedium2" showFirstColumn="0" showLastColumn="1" showRowStripes="0" showColumnStripes="0"/>
  <extLst>
    <ext xmlns:x14="http://schemas.microsoft.com/office/spreadsheetml/2009/9/main" uri="{504A1905-F514-4f6f-8877-14C23A59335A}">
      <x14:table altText="Pets table" altTextSummary="Enter projected and actual monthly budget items for pets.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60"/>
  <sheetViews>
    <sheetView showGridLines="0" tabSelected="1" workbookViewId="0">
      <selection activeCell="D55" sqref="D55"/>
    </sheetView>
  </sheetViews>
  <sheetFormatPr defaultColWidth="9" defaultRowHeight="12.75"/>
  <cols>
    <col min="1" max="1" width="1.85546875" style="3" customWidth="1"/>
    <col min="2" max="2" width="24.42578125" style="3" customWidth="1"/>
    <col min="3" max="3" width="16" style="3" customWidth="1"/>
    <col min="4" max="4" width="15.5703125" style="3" customWidth="1"/>
    <col min="5" max="5" width="17" style="3" customWidth="1"/>
    <col min="6" max="6" width="2.85546875" style="3" customWidth="1"/>
    <col min="7" max="7" width="31" style="3" customWidth="1"/>
    <col min="8" max="8" width="15" style="3" customWidth="1"/>
    <col min="9" max="9" width="14" style="3" customWidth="1"/>
    <col min="10" max="10" width="16" style="3" customWidth="1"/>
  </cols>
  <sheetData>
    <row r="1" spans="1:10" s="1" customFormat="1" ht="1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9.25" thickBot="1">
      <c r="A2" s="2"/>
      <c r="B2" s="32" t="s">
        <v>49</v>
      </c>
      <c r="C2" s="6"/>
      <c r="D2" s="6"/>
      <c r="E2" s="6"/>
      <c r="F2" s="6"/>
      <c r="G2" s="6"/>
      <c r="H2" s="6"/>
      <c r="I2" s="6"/>
      <c r="J2" s="6"/>
    </row>
    <row r="4" spans="1:10" ht="13.5">
      <c r="B4" s="4"/>
      <c r="C4" s="4"/>
      <c r="D4" s="4"/>
      <c r="E4" s="4"/>
    </row>
    <row r="5" spans="1:10" ht="18">
      <c r="B5" s="41" t="s">
        <v>54</v>
      </c>
      <c r="C5" s="42"/>
      <c r="D5" s="42"/>
      <c r="E5" s="43"/>
      <c r="G5" s="7" t="s">
        <v>30</v>
      </c>
      <c r="H5" s="7" t="s">
        <v>46</v>
      </c>
      <c r="I5" s="7" t="s">
        <v>47</v>
      </c>
      <c r="J5" s="7" t="s">
        <v>2</v>
      </c>
    </row>
    <row r="6" spans="1:10">
      <c r="B6" s="33"/>
      <c r="C6" s="34" t="s">
        <v>46</v>
      </c>
      <c r="D6" s="34" t="s">
        <v>47</v>
      </c>
      <c r="E6" s="35" t="s">
        <v>2</v>
      </c>
      <c r="G6" s="9" t="s">
        <v>27</v>
      </c>
      <c r="H6" s="11"/>
      <c r="I6" s="9"/>
      <c r="J6" s="11">
        <f>tblPersonalCare[[#This Row],[Budgeted]]-tblPersonalCare[[#This Row],[Actual]]</f>
        <v>0</v>
      </c>
    </row>
    <row r="7" spans="1:10">
      <c r="B7" s="15" t="s">
        <v>0</v>
      </c>
      <c r="C7" s="16">
        <v>0</v>
      </c>
      <c r="D7" s="20">
        <v>0</v>
      </c>
      <c r="E7" s="16">
        <f>C7-D7</f>
        <v>0</v>
      </c>
      <c r="G7" s="9" t="s">
        <v>31</v>
      </c>
      <c r="H7" s="11"/>
      <c r="I7" s="9"/>
      <c r="J7" s="11">
        <f>tblPersonalCare[[#This Row],[Budgeted]]-tblPersonalCare[[#This Row],[Actual]]</f>
        <v>0</v>
      </c>
    </row>
    <row r="8" spans="1:10" ht="13.5" thickBot="1">
      <c r="B8" s="24" t="s">
        <v>48</v>
      </c>
      <c r="C8" s="25"/>
      <c r="D8" s="26"/>
      <c r="E8" s="27">
        <f>C8-D8</f>
        <v>0</v>
      </c>
      <c r="G8" s="9" t="s">
        <v>32</v>
      </c>
      <c r="H8" s="11"/>
      <c r="I8" s="9"/>
      <c r="J8" s="11">
        <f>tblPersonalCare[[#This Row],[Budgeted]]-tblPersonalCare[[#This Row],[Actual]]</f>
        <v>0</v>
      </c>
    </row>
    <row r="9" spans="1:10" ht="13.5" thickBot="1">
      <c r="B9" s="28" t="s">
        <v>44</v>
      </c>
      <c r="C9" s="29">
        <f>SUM(C7:C8)</f>
        <v>0</v>
      </c>
      <c r="D9" s="30">
        <f>SUM(D7:D8)</f>
        <v>0</v>
      </c>
      <c r="E9" s="31">
        <f>SUM(E7:E8)</f>
        <v>0</v>
      </c>
      <c r="G9" s="9" t="s">
        <v>39</v>
      </c>
      <c r="H9" s="11"/>
      <c r="I9" s="9"/>
      <c r="J9" s="11">
        <f>tblPersonalCare[[#This Row],[Budgeted]]-tblPersonalCare[[#This Row],[Actual]]</f>
        <v>0</v>
      </c>
    </row>
    <row r="10" spans="1:10">
      <c r="B10" s="17"/>
      <c r="C10" s="18"/>
      <c r="D10" s="18"/>
      <c r="E10" s="19"/>
      <c r="G10" s="9" t="s">
        <v>40</v>
      </c>
      <c r="H10" s="11"/>
      <c r="I10" s="9"/>
      <c r="J10" s="11">
        <f>tblPersonalCare[[#This Row],[Budgeted]]-tblPersonalCare[[#This Row],[Actual]]</f>
        <v>0</v>
      </c>
    </row>
    <row r="11" spans="1:10" ht="18.75" thickBot="1">
      <c r="B11" s="38" t="s">
        <v>63</v>
      </c>
      <c r="C11" s="39"/>
      <c r="D11" s="39"/>
      <c r="E11" s="40"/>
      <c r="G11" s="9" t="s">
        <v>8</v>
      </c>
      <c r="H11" s="11"/>
      <c r="I11" s="9"/>
      <c r="J11" s="11">
        <f>tblPersonalCare[[#This Row],[Budgeted]]-tblPersonalCare[[#This Row],[Actual]]</f>
        <v>0</v>
      </c>
    </row>
    <row r="12" spans="1:10" ht="13.5" thickBot="1">
      <c r="B12" s="7" t="s">
        <v>1</v>
      </c>
      <c r="C12" s="7" t="s">
        <v>46</v>
      </c>
      <c r="D12" s="7" t="s">
        <v>47</v>
      </c>
      <c r="E12" s="7" t="s">
        <v>2</v>
      </c>
      <c r="G12" s="21" t="s">
        <v>52</v>
      </c>
      <c r="H12" s="22">
        <f>SUM(tblPersonalCare[Budgeted])</f>
        <v>0</v>
      </c>
      <c r="I12" s="21">
        <f>SUM(tblPersonalCare[Actual])</f>
        <v>0</v>
      </c>
      <c r="J12" s="22">
        <f>SUBTOTAL(109,tblPersonalCare[Difference])</f>
        <v>0</v>
      </c>
    </row>
    <row r="13" spans="1:10">
      <c r="B13" s="9" t="s">
        <v>55</v>
      </c>
      <c r="C13" s="11">
        <v>0</v>
      </c>
      <c r="D13" s="9">
        <v>0</v>
      </c>
      <c r="E13" s="11">
        <f>tblHousing[[#This Row],[Budgeted]]-tblHousing[[#This Row],[Actual]]</f>
        <v>0</v>
      </c>
    </row>
    <row r="14" spans="1:10">
      <c r="B14" s="9" t="s">
        <v>4</v>
      </c>
      <c r="C14" s="11">
        <v>0</v>
      </c>
      <c r="D14" s="9">
        <v>0</v>
      </c>
      <c r="E14" s="11">
        <f>tblHousing[[#This Row],[Budgeted]]-tblHousing[[#This Row],[Actual]]</f>
        <v>0</v>
      </c>
      <c r="G14" s="8" t="s">
        <v>3</v>
      </c>
      <c r="H14" s="7" t="s">
        <v>46</v>
      </c>
      <c r="I14" s="7" t="s">
        <v>47</v>
      </c>
      <c r="J14" s="7" t="s">
        <v>2</v>
      </c>
    </row>
    <row r="15" spans="1:10">
      <c r="B15" s="9" t="s">
        <v>5</v>
      </c>
      <c r="C15" s="11">
        <v>0</v>
      </c>
      <c r="D15" s="9">
        <v>0</v>
      </c>
      <c r="E15" s="11">
        <f>tblHousing[[#This Row],[Budgeted]]-tblHousing[[#This Row],[Actual]]</f>
        <v>0</v>
      </c>
      <c r="G15" s="9" t="s">
        <v>58</v>
      </c>
      <c r="H15" s="11"/>
      <c r="I15" s="9"/>
      <c r="J15" s="12">
        <f>tblEntertainment[[#This Row],[Budgeted]]-tblEntertainment[[#This Row],[Actual]]</f>
        <v>0</v>
      </c>
    </row>
    <row r="16" spans="1:10">
      <c r="B16" s="9" t="s">
        <v>56</v>
      </c>
      <c r="C16" s="11">
        <v>0</v>
      </c>
      <c r="D16" s="9">
        <v>0</v>
      </c>
      <c r="E16" s="11">
        <f>tblHousing[[#This Row],[Budgeted]]-tblHousing[[#This Row],[Actual]]</f>
        <v>0</v>
      </c>
      <c r="G16" s="10" t="s">
        <v>6</v>
      </c>
      <c r="H16" s="12"/>
      <c r="I16" s="10"/>
      <c r="J16" s="12">
        <f>tblEntertainment[[#This Row],[Budgeted]]-tblEntertainment[[#This Row],[Actual]]</f>
        <v>0</v>
      </c>
    </row>
    <row r="17" spans="2:10">
      <c r="B17" s="9" t="s">
        <v>7</v>
      </c>
      <c r="C17" s="11">
        <v>0</v>
      </c>
      <c r="D17" s="9">
        <v>0</v>
      </c>
      <c r="E17" s="11">
        <f>tblHousing[[#This Row],[Budgeted]]-tblHousing[[#This Row],[Actual]]</f>
        <v>0</v>
      </c>
      <c r="G17" s="10" t="s">
        <v>65</v>
      </c>
      <c r="H17" s="12"/>
      <c r="I17" s="10"/>
      <c r="J17" s="12">
        <f>tblEntertainment[[#This Row],[Budgeted]]-tblEntertainment[[#This Row],[Actual]]</f>
        <v>0</v>
      </c>
    </row>
    <row r="18" spans="2:10">
      <c r="B18" s="9" t="s">
        <v>9</v>
      </c>
      <c r="C18" s="11">
        <v>0</v>
      </c>
      <c r="D18" s="9">
        <v>0</v>
      </c>
      <c r="E18" s="11">
        <f>tblHousing[[#This Row],[Budgeted]]-tblHousing[[#This Row],[Actual]]</f>
        <v>0</v>
      </c>
      <c r="G18" s="10" t="s">
        <v>59</v>
      </c>
      <c r="H18" s="12"/>
      <c r="I18" s="10"/>
      <c r="J18" s="12">
        <f>tblEntertainment[[#This Row],[Budgeted]]-tblEntertainment[[#This Row],[Actual]]</f>
        <v>0</v>
      </c>
    </row>
    <row r="19" spans="2:10">
      <c r="B19" s="9" t="s">
        <v>10</v>
      </c>
      <c r="C19" s="11">
        <v>0</v>
      </c>
      <c r="D19" s="9">
        <v>0</v>
      </c>
      <c r="E19" s="11">
        <f>tblHousing[[#This Row],[Budgeted]]-tblHousing[[#This Row],[Actual]]</f>
        <v>0</v>
      </c>
      <c r="G19" s="10" t="s">
        <v>8</v>
      </c>
      <c r="H19" s="12"/>
      <c r="I19" s="10"/>
      <c r="J19" s="12">
        <f>tblEntertainment[[#This Row],[Budgeted]]-tblEntertainment[[#This Row],[Actual]]</f>
        <v>0</v>
      </c>
    </row>
    <row r="20" spans="2:10" ht="13.5" thickBot="1">
      <c r="B20" s="9" t="s">
        <v>57</v>
      </c>
      <c r="C20" s="11">
        <v>0</v>
      </c>
      <c r="D20" s="9">
        <v>0</v>
      </c>
      <c r="E20" s="11">
        <f>tblHousing[[#This Row],[Budgeted]]-tblHousing[[#This Row],[Actual]]</f>
        <v>0</v>
      </c>
      <c r="G20" s="10" t="s">
        <v>8</v>
      </c>
      <c r="H20" s="12"/>
      <c r="I20" s="10"/>
      <c r="J20" s="12">
        <f>tblEntertainment[[#This Row],[Budgeted]]-tblEntertainment[[#This Row],[Actual]]</f>
        <v>0</v>
      </c>
    </row>
    <row r="21" spans="2:10" ht="13.5" thickBot="1">
      <c r="B21" s="21" t="s">
        <v>50</v>
      </c>
      <c r="C21" s="22">
        <f>SUM(tblHousing[Budgeted])</f>
        <v>0</v>
      </c>
      <c r="D21" s="21">
        <f>SUM(tblHousing[Actual])</f>
        <v>0</v>
      </c>
      <c r="E21" s="22">
        <f>SUBTOTAL(109,tblHousing[Difference])</f>
        <v>0</v>
      </c>
      <c r="G21" s="21" t="s">
        <v>52</v>
      </c>
      <c r="H21" s="22">
        <f>SUM(tblEntertainment[Budgeted])</f>
        <v>0</v>
      </c>
      <c r="I21" s="23">
        <f>SUM(tblEntertainment[Actual])</f>
        <v>0</v>
      </c>
      <c r="J21" s="22">
        <f>SUBTOTAL(109,tblEntertainment[Difference])</f>
        <v>0</v>
      </c>
    </row>
    <row r="22" spans="2:10">
      <c r="B22" s="36"/>
      <c r="C22" s="36"/>
      <c r="D22" s="36"/>
      <c r="E22" s="36"/>
      <c r="G22" s="36"/>
      <c r="H22" s="36"/>
      <c r="I22" s="36"/>
      <c r="J22" s="36"/>
    </row>
    <row r="23" spans="2:10">
      <c r="B23" s="8" t="s">
        <v>37</v>
      </c>
      <c r="C23" s="7" t="s">
        <v>46</v>
      </c>
      <c r="D23" s="7" t="s">
        <v>47</v>
      </c>
      <c r="E23" s="7" t="s">
        <v>2</v>
      </c>
      <c r="G23" s="8" t="s">
        <v>11</v>
      </c>
      <c r="H23" s="7" t="s">
        <v>46</v>
      </c>
      <c r="I23" s="7" t="s">
        <v>47</v>
      </c>
      <c r="J23" s="7" t="s">
        <v>2</v>
      </c>
    </row>
    <row r="24" spans="2:10">
      <c r="B24" s="10" t="s">
        <v>43</v>
      </c>
      <c r="C24" s="12"/>
      <c r="D24" s="10"/>
      <c r="E24" s="12">
        <f>tblTransportation[[#This Row],[Budgeted]]-tblTransportation[[#This Row],[Actual]]</f>
        <v>0</v>
      </c>
      <c r="G24" s="10" t="s">
        <v>12</v>
      </c>
      <c r="H24" s="12"/>
      <c r="I24" s="10"/>
      <c r="J24" s="12">
        <f>tblLoans[[#This Row],[Budgeted]]-tblLoans[[#This Row],[Actual]]</f>
        <v>0</v>
      </c>
    </row>
    <row r="25" spans="2:10">
      <c r="B25" s="10" t="s">
        <v>35</v>
      </c>
      <c r="C25" s="12"/>
      <c r="D25" s="10"/>
      <c r="E25" s="12">
        <f>tblTransportation[[#This Row],[Budgeted]]-tblTransportation[[#This Row],[Actual]]</f>
        <v>0</v>
      </c>
      <c r="G25" s="10" t="s">
        <v>13</v>
      </c>
      <c r="H25" s="12"/>
      <c r="I25" s="10"/>
      <c r="J25" s="12">
        <f>tblLoans[[#This Row],[Budgeted]]-tblLoans[[#This Row],[Actual]]</f>
        <v>0</v>
      </c>
    </row>
    <row r="26" spans="2:10">
      <c r="B26" s="10" t="s">
        <v>15</v>
      </c>
      <c r="C26" s="13"/>
      <c r="D26" s="10"/>
      <c r="E26" s="12">
        <f>tblTransportation[[#This Row],[Budgeted]]-tblTransportation[[#This Row],[Actual]]</f>
        <v>0</v>
      </c>
      <c r="G26" s="10" t="s">
        <v>14</v>
      </c>
      <c r="H26" s="12"/>
      <c r="I26" s="10"/>
      <c r="J26" s="12">
        <f>tblLoans[[#This Row],[Budgeted]]-tblLoans[[#This Row],[Actual]]</f>
        <v>0</v>
      </c>
    </row>
    <row r="27" spans="2:10" ht="13.5" thickBot="1">
      <c r="B27" s="10" t="s">
        <v>36</v>
      </c>
      <c r="C27" s="14"/>
      <c r="D27" s="10"/>
      <c r="E27" s="12">
        <f>tblTransportation[[#This Row],[Budgeted]]-tblTransportation[[#This Row],[Actual]]</f>
        <v>0</v>
      </c>
      <c r="G27" s="10" t="s">
        <v>8</v>
      </c>
      <c r="H27" s="12"/>
      <c r="I27" s="10"/>
      <c r="J27" s="12">
        <f>tblLoans[[#This Row],[Budgeted]]-tblLoans[[#This Row],[Actual]]</f>
        <v>0</v>
      </c>
    </row>
    <row r="28" spans="2:10" ht="13.5" thickBot="1">
      <c r="B28" s="10" t="s">
        <v>16</v>
      </c>
      <c r="C28" s="12"/>
      <c r="D28" s="10"/>
      <c r="E28" s="12">
        <f>tblTransportation[[#This Row],[Budgeted]]-tblTransportation[[#This Row],[Actual]]</f>
        <v>0</v>
      </c>
      <c r="G28" s="21" t="s">
        <v>52</v>
      </c>
      <c r="H28" s="22">
        <f>SUM(tblLoans[Budgeted])</f>
        <v>0</v>
      </c>
      <c r="I28" s="23">
        <f>SUM(tblLoans[Actual])</f>
        <v>0</v>
      </c>
      <c r="J28" s="22">
        <f>SUBTOTAL(109,tblLoans[Difference])</f>
        <v>0</v>
      </c>
    </row>
    <row r="29" spans="2:10" ht="13.5" thickBot="1">
      <c r="B29" s="10" t="s">
        <v>8</v>
      </c>
      <c r="C29" s="12"/>
      <c r="D29" s="10"/>
      <c r="E29" s="12">
        <f>tblTransportation[[#This Row],[Budgeted]]-tblTransportation[[#This Row],[Actual]]</f>
        <v>0</v>
      </c>
      <c r="G29" s="36"/>
      <c r="H29" s="36"/>
      <c r="I29" s="36"/>
      <c r="J29" s="36"/>
    </row>
    <row r="30" spans="2:10" ht="13.5" thickBot="1">
      <c r="B30" s="21" t="s">
        <v>52</v>
      </c>
      <c r="C30" s="22">
        <f>SUM(tblTransportation[Budgeted])</f>
        <v>0</v>
      </c>
      <c r="D30" s="23">
        <f>SUM(tblTransportation[Actual])</f>
        <v>0</v>
      </c>
      <c r="E30" s="23">
        <f>SUBTOTAL(109,tblTransportation[Difference])</f>
        <v>0</v>
      </c>
      <c r="G30" s="8" t="s">
        <v>20</v>
      </c>
      <c r="H30" s="7" t="s">
        <v>46</v>
      </c>
      <c r="I30" s="7" t="s">
        <v>47</v>
      </c>
      <c r="J30" s="7" t="s">
        <v>2</v>
      </c>
    </row>
    <row r="31" spans="2:10">
      <c r="B31" s="36"/>
      <c r="C31" s="36"/>
      <c r="D31" s="36"/>
      <c r="E31" s="36"/>
      <c r="G31" s="10" t="s">
        <v>60</v>
      </c>
      <c r="H31" s="12"/>
      <c r="I31" s="10"/>
      <c r="J31" s="12">
        <f>tblSavings[[#This Row],[Budgeted]]-tblSavings[[#This Row],[Actual]]</f>
        <v>0</v>
      </c>
    </row>
    <row r="32" spans="2:10">
      <c r="B32" s="8" t="s">
        <v>17</v>
      </c>
      <c r="C32" s="7" t="s">
        <v>46</v>
      </c>
      <c r="D32" s="7" t="s">
        <v>47</v>
      </c>
      <c r="E32" s="7" t="s">
        <v>2</v>
      </c>
      <c r="G32" s="10" t="s">
        <v>61</v>
      </c>
      <c r="H32" s="12"/>
      <c r="I32" s="10"/>
      <c r="J32" s="12">
        <f>tblSavings[[#This Row],[Budgeted]]-tblSavings[[#This Row],[Actual]]</f>
        <v>0</v>
      </c>
    </row>
    <row r="33" spans="2:10" ht="13.5" thickBot="1">
      <c r="B33" s="10" t="s">
        <v>38</v>
      </c>
      <c r="C33" s="12"/>
      <c r="D33" s="10"/>
      <c r="E33" s="12">
        <f>tblInsurance[[#This Row],[Budgeted]]-tblInsurance[[#This Row],[Actual]]</f>
        <v>0</v>
      </c>
      <c r="G33" s="10" t="s">
        <v>41</v>
      </c>
      <c r="H33" s="12"/>
      <c r="I33" s="10"/>
      <c r="J33" s="12">
        <f>tblSavings[[#This Row],[Budgeted]]-tblSavings[[#This Row],[Actual]]</f>
        <v>0</v>
      </c>
    </row>
    <row r="34" spans="2:10" ht="13.5" thickBot="1">
      <c r="B34" s="10" t="s">
        <v>18</v>
      </c>
      <c r="C34" s="12"/>
      <c r="D34" s="10"/>
      <c r="E34" s="12">
        <f>tblInsurance[[#This Row],[Budgeted]]-tblInsurance[[#This Row],[Actual]]</f>
        <v>0</v>
      </c>
      <c r="G34" s="21" t="s">
        <v>53</v>
      </c>
      <c r="H34" s="22">
        <f>SUM(tblSavings[Budgeted])</f>
        <v>0</v>
      </c>
      <c r="I34" s="23">
        <f>SUM(tblSavings[Actual])</f>
        <v>0</v>
      </c>
      <c r="J34" s="22">
        <f>SUBTOTAL(109,tblSavings[Difference])</f>
        <v>0</v>
      </c>
    </row>
    <row r="35" spans="2:10">
      <c r="B35" s="10" t="s">
        <v>64</v>
      </c>
      <c r="C35" s="12"/>
      <c r="D35" s="10"/>
      <c r="E35" s="12">
        <f>tblInsurance[[#This Row],[Budgeted]]-tblInsurance[[#This Row],[Actual]]</f>
        <v>0</v>
      </c>
      <c r="G35" s="36"/>
      <c r="H35" s="36"/>
      <c r="I35" s="36"/>
      <c r="J35" s="36"/>
    </row>
    <row r="36" spans="2:10" ht="13.5" thickBot="1">
      <c r="B36" s="10" t="s">
        <v>19</v>
      </c>
      <c r="C36" s="12"/>
      <c r="D36" s="10"/>
      <c r="E36" s="12">
        <f>tblInsurance[[#This Row],[Budgeted]]-tblInsurance[[#This Row],[Actual]]</f>
        <v>0</v>
      </c>
      <c r="G36" s="8" t="s">
        <v>24</v>
      </c>
      <c r="H36" s="7" t="s">
        <v>46</v>
      </c>
      <c r="I36" s="7" t="s">
        <v>47</v>
      </c>
      <c r="J36" s="7" t="s">
        <v>2</v>
      </c>
    </row>
    <row r="37" spans="2:10" ht="13.5" thickBot="1">
      <c r="B37" s="21" t="s">
        <v>52</v>
      </c>
      <c r="C37" s="22">
        <f>SUM(tblInsurance[Budgeted])</f>
        <v>0</v>
      </c>
      <c r="D37" s="23">
        <f>SUM(tblInsurance[Actual])</f>
        <v>0</v>
      </c>
      <c r="E37" s="22">
        <f>SUBTOTAL(109,tblInsurance[Difference])</f>
        <v>0</v>
      </c>
      <c r="G37" s="10" t="s">
        <v>62</v>
      </c>
      <c r="H37" s="12"/>
      <c r="I37" s="10"/>
      <c r="J37" s="12">
        <f>tblGifts[[#This Row],[Budgeted]]-tblGifts[[#This Row],[Actual]]</f>
        <v>0</v>
      </c>
    </row>
    <row r="38" spans="2:10" ht="13.5" thickBot="1">
      <c r="B38" s="36"/>
      <c r="C38" s="36"/>
      <c r="D38" s="36"/>
      <c r="E38" s="36"/>
      <c r="G38" s="10" t="s">
        <v>42</v>
      </c>
      <c r="H38" s="12"/>
      <c r="I38" s="10"/>
      <c r="J38" s="12">
        <f>tblGifts[[#This Row],[Budgeted]]-tblGifts[[#This Row],[Actual]]</f>
        <v>0</v>
      </c>
    </row>
    <row r="39" spans="2:10" ht="13.5" thickBot="1">
      <c r="B39" s="8" t="s">
        <v>21</v>
      </c>
      <c r="C39" s="5" t="s">
        <v>46</v>
      </c>
      <c r="D39" s="5" t="s">
        <v>47</v>
      </c>
      <c r="E39" s="8" t="s">
        <v>2</v>
      </c>
      <c r="G39" s="21" t="s">
        <v>51</v>
      </c>
      <c r="H39" s="22">
        <f>SUM(tblGifts[Budgeted])</f>
        <v>0</v>
      </c>
      <c r="I39" s="23">
        <f>SUM(tblGifts[Actual])</f>
        <v>0</v>
      </c>
      <c r="J39" s="22">
        <f>SUBTOTAL(109,tblGifts[Difference])</f>
        <v>0</v>
      </c>
    </row>
    <row r="40" spans="2:10">
      <c r="B40" s="10" t="s">
        <v>22</v>
      </c>
      <c r="C40" s="12"/>
      <c r="D40" s="10"/>
      <c r="E40" s="12">
        <f>tblFood[[#This Row],[Budgeted]]-tblFood[[#This Row],[Actual]]</f>
        <v>0</v>
      </c>
      <c r="G40" s="36"/>
      <c r="H40" s="36"/>
      <c r="I40" s="36"/>
      <c r="J40" s="36"/>
    </row>
    <row r="41" spans="2:10">
      <c r="B41" s="10" t="s">
        <v>23</v>
      </c>
      <c r="C41" s="12"/>
      <c r="D41" s="10"/>
      <c r="E41" s="12">
        <f>tblFood[[#This Row],[Budgeted]]-tblFood[[#This Row],[Actual]]</f>
        <v>0</v>
      </c>
      <c r="G41" s="44" t="s">
        <v>45</v>
      </c>
      <c r="H41" s="45"/>
      <c r="I41" s="45"/>
      <c r="J41" s="37">
        <f>C9-tblHousing[[#Totals],[Budgeted]]-tblTransportation[[#Totals],[Budgeted]]-tblInsurance[[#Totals],[Budgeted]]-tblPets[[#Totals],[Budgeted]]-tblPersonalCare[[#Totals],[Budgeted]]-tblEntertainment[[#Totals],[Budgeted]]-tblLoans[[#Totals],[Budgeted]]-tblSavings[[#Totals],[Budgeted]]-tblGifts[[#Totals],[Budgeted]]</f>
        <v>0</v>
      </c>
    </row>
    <row r="42" spans="2:10" ht="13.5" thickBot="1">
      <c r="B42" s="10" t="s">
        <v>8</v>
      </c>
      <c r="C42" s="12"/>
      <c r="D42" s="10"/>
      <c r="E42" s="12">
        <f>tblFood[[#This Row],[Budgeted]]-tblFood[[#This Row],[Actual]]</f>
        <v>0</v>
      </c>
      <c r="G42" s="45"/>
      <c r="H42" s="45"/>
      <c r="I42" s="45"/>
      <c r="J42" s="37"/>
    </row>
    <row r="43" spans="2:10" ht="13.5" thickBot="1">
      <c r="B43" s="21" t="s">
        <v>52</v>
      </c>
      <c r="C43" s="22">
        <f>SUM(tblFood[Budgeted])</f>
        <v>0</v>
      </c>
      <c r="D43" s="23">
        <f>SUM(tblFood[Actual])</f>
        <v>0</v>
      </c>
      <c r="E43" s="22">
        <f>SUBTOTAL(109,tblFood[Difference])</f>
        <v>0</v>
      </c>
      <c r="G43" s="44" t="s">
        <v>34</v>
      </c>
      <c r="H43" s="45"/>
      <c r="I43" s="45"/>
      <c r="J43" s="37">
        <f>D9-tblHousing[[#Totals],[Actual]]-tblTransportation[[#Totals],[Actual]]-tblInsurance[[#Totals],[Actual]]-tblFood[[#Totals],[Actual]]-tblPets[[#Totals],[Actual]]-tblPersonalCare[[#Totals],[Actual]]-tblEntertainment[[#Totals],[Actual]]-tblLoans[[#Totals],[Actual]]-tblSavings[[#Totals],[Actual]]-tblGifts[[#Totals],[Actual]]</f>
        <v>0</v>
      </c>
    </row>
    <row r="44" spans="2:10">
      <c r="B44" s="36"/>
      <c r="C44" s="36"/>
      <c r="D44" s="36"/>
      <c r="E44" s="36"/>
      <c r="G44" s="45"/>
      <c r="H44" s="45"/>
      <c r="I44" s="45"/>
      <c r="J44" s="37"/>
    </row>
    <row r="45" spans="2:10">
      <c r="B45" s="8" t="s">
        <v>25</v>
      </c>
      <c r="C45" s="7" t="s">
        <v>46</v>
      </c>
      <c r="D45" s="7" t="s">
        <v>47</v>
      </c>
      <c r="E45" s="7" t="s">
        <v>2</v>
      </c>
      <c r="G45" s="44" t="s">
        <v>33</v>
      </c>
      <c r="H45" s="45"/>
      <c r="I45" s="45"/>
      <c r="J45" s="37">
        <f>J43-J41</f>
        <v>0</v>
      </c>
    </row>
    <row r="46" spans="2:10">
      <c r="B46" s="10" t="s">
        <v>26</v>
      </c>
      <c r="C46" s="12"/>
      <c r="D46" s="10"/>
      <c r="E46" s="12">
        <f>tblPets[[#This Row],[Budgeted]]-tblPets[[#This Row],[Actual]]</f>
        <v>0</v>
      </c>
      <c r="G46" s="45"/>
      <c r="H46" s="45"/>
      <c r="I46" s="45"/>
      <c r="J46" s="37"/>
    </row>
    <row r="47" spans="2:10">
      <c r="B47" s="10" t="s">
        <v>27</v>
      </c>
      <c r="C47" s="12"/>
      <c r="D47" s="10"/>
      <c r="E47" s="12">
        <f>tblPets[[#This Row],[Budgeted]]-tblPets[[#This Row],[Actual]]</f>
        <v>0</v>
      </c>
    </row>
    <row r="48" spans="2:10">
      <c r="B48" s="10" t="s">
        <v>28</v>
      </c>
      <c r="C48" s="12"/>
      <c r="D48" s="10"/>
      <c r="E48" s="12">
        <f>tblPets[[#This Row],[Budgeted]]-tblPets[[#This Row],[Actual]]</f>
        <v>0</v>
      </c>
    </row>
    <row r="49" spans="2:5" ht="13.5" thickBot="1">
      <c r="B49" s="10" t="s">
        <v>29</v>
      </c>
      <c r="C49" s="12"/>
      <c r="D49" s="10"/>
      <c r="E49" s="12">
        <f>tblPets[[#This Row],[Budgeted]]-tblPets[[#This Row],[Actual]]</f>
        <v>0</v>
      </c>
    </row>
    <row r="50" spans="2:5" ht="13.5" thickBot="1">
      <c r="B50" s="21" t="s">
        <v>52</v>
      </c>
      <c r="C50" s="22">
        <f>SUM(tblPets[Budgeted])</f>
        <v>0</v>
      </c>
      <c r="D50" s="23">
        <f>SUM(tblPets[Actual])</f>
        <v>0</v>
      </c>
      <c r="E50" s="22">
        <f>SUBTOTAL(109,tblPets[Difference])</f>
        <v>0</v>
      </c>
    </row>
    <row r="51" spans="2:5">
      <c r="B51" s="36"/>
      <c r="C51" s="36"/>
      <c r="D51" s="36"/>
      <c r="E51" s="36"/>
    </row>
    <row r="52" spans="2:5">
      <c r="B52" s="3" t="s">
        <v>66</v>
      </c>
    </row>
    <row r="60" spans="2:5">
      <c r="B60" s="36"/>
      <c r="C60" s="36"/>
      <c r="D60" s="36"/>
      <c r="E60" s="36"/>
    </row>
  </sheetData>
  <mergeCells count="18">
    <mergeCell ref="B11:E11"/>
    <mergeCell ref="B5:E5"/>
    <mergeCell ref="G45:I46"/>
    <mergeCell ref="G43:I44"/>
    <mergeCell ref="G41:I42"/>
    <mergeCell ref="G35:J35"/>
    <mergeCell ref="B22:E22"/>
    <mergeCell ref="B31:E31"/>
    <mergeCell ref="B38:E38"/>
    <mergeCell ref="G29:J29"/>
    <mergeCell ref="G22:J22"/>
    <mergeCell ref="B60:E60"/>
    <mergeCell ref="G40:J40"/>
    <mergeCell ref="B51:E51"/>
    <mergeCell ref="J45:J46"/>
    <mergeCell ref="J43:J44"/>
    <mergeCell ref="J41:J42"/>
    <mergeCell ref="B44:E44"/>
  </mergeCells>
  <phoneticPr fontId="10" type="noConversion"/>
  <printOptions horizontalCentered="1"/>
  <pageMargins left="0.4" right="0.4" top="0.4" bottom="0.4" header="0.3" footer="0.3"/>
  <pageSetup paperSize="9" scale="66" fitToHeight="0" orientation="portrait" r:id="rId1"/>
  <headerFooter differentFirst="1">
    <oddFooter>Page &amp;P of &amp;N</oddFooter>
  </headerFooter>
  <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Comments xmlns="4873beb7-5857-4685-be1f-d57550cc96cc" xsi:nil="true"/>
    <ThumbnailAssetId xmlns="4873beb7-5857-4685-be1f-d57550cc96cc" xsi:nil="true"/>
    <PrimaryImageGen xmlns="4873beb7-5857-4685-be1f-d57550cc96cc">true</PrimaryImageGen>
    <LegacyData xmlns="4873beb7-5857-4685-be1f-d57550cc96cc" xsi:nil="true"/>
    <LocRecommendedHandoff xmlns="4873beb7-5857-4685-be1f-d57550cc96cc" xsi:nil="true"/>
    <BusinessGroup xmlns="4873beb7-5857-4685-be1f-d57550cc96cc" xsi:nil="true"/>
    <BlockPublish xmlns="4873beb7-5857-4685-be1f-d57550cc96cc">false</BlockPublish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FeatureTagsTaxHTField0 xmlns="4873beb7-5857-4685-be1f-d57550cc96cc">
      <Terms xmlns="http://schemas.microsoft.com/office/infopath/2007/PartnerControls"/>
    </FeatureTagsTaxHTField0>
    <PublishStatusLookup xmlns="4873beb7-5857-4685-be1f-d57550cc96cc">
      <Value>1761378</Value>
    </PublishStatusLookup>
    <Providers xmlns="4873beb7-5857-4685-be1f-d57550cc96cc" xsi:nil="true"/>
    <MachineTranslated xmlns="4873beb7-5857-4685-be1f-d57550cc96cc">false</MachineTranslated>
    <OriginalSourceMarket xmlns="4873beb7-5857-4685-be1f-d57550cc96cc" xsi:nil="true"/>
    <APDescription xmlns="4873beb7-5857-4685-be1f-d57550cc96cc" xsi:nil="true"/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OfficeOnlineVNext</PublishTargets>
    <TimesCloned xmlns="4873beb7-5857-4685-be1f-d57550cc96cc" xsi:nil="true"/>
    <AssetStart xmlns="4873beb7-5857-4685-be1f-d57550cc96cc">2013-07-29T23:44:00+00:00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 xsi:nil="true"/>
    <InternalTagsTaxHTField0 xmlns="4873beb7-5857-4685-be1f-d57550cc96cc">
      <Terms xmlns="http://schemas.microsoft.com/office/infopath/2007/PartnerControls"/>
    </InternalTagsTaxHTField0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2029-01-01T08:00:00+00:00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SubmitterId xmlns="4873beb7-5857-4685-be1f-d57550cc96cc" xsi:nil="true"/>
    <EditorialTags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ApprovalLog xmlns="4873beb7-5857-4685-be1f-d57550cc96cc" xsi:nil="true"/>
    <RecommendationsModifier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TP104101069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CrawlForDependencies xmlns="4873beb7-5857-4685-be1f-d57550cc96cc">false</CrawlForDependencies>
    <HandoffToMSDN xmlns="4873beb7-5857-4685-be1f-d57550cc96cc" xsi:nil="true"/>
    <PlannedPubDate xmlns="4873beb7-5857-4685-be1f-d57550cc96cc" xsi:nil="true"/>
    <IntlLangReviewer xmlns="4873beb7-5857-4685-be1f-d57550cc96cc" xsi:nil="true"/>
    <TrustLevel xmlns="4873beb7-5857-4685-be1f-d57550cc96cc">1 Microsoft Managed Content</TrustLevel>
    <LocLastLocAttemptVersionLookup xmlns="4873beb7-5857-4685-be1f-d57550cc96cc">890011</LocLastLocAttemptVersionLookup>
    <IsSearchable xmlns="4873beb7-5857-4685-be1f-d57550cc96cc">true</IsSearchable>
    <TemplateTemplateType xmlns="4873beb7-5857-4685-be1f-d57550cc96cc">Excel Spreadsheet Template</TemplateTemplateType>
    <CampaignTagsTaxHTField0 xmlns="4873beb7-5857-4685-be1f-d57550cc96cc">
      <Terms xmlns="http://schemas.microsoft.com/office/infopath/2007/PartnerControls"/>
    </CampaignTagsTaxHTField0>
    <TPNamespace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LocMarketGroupTiers2 xmlns="4873beb7-5857-4685-be1f-d57550cc96cc" xsi:nil="true"/>
    <IntlLangReview xmlns="4873beb7-5857-4685-be1f-d57550cc96cc">false</IntlLangReview>
    <OutputCachingOn xmlns="4873beb7-5857-4685-be1f-d57550cc96cc">false</OutputCachingOn>
    <AverageRating xmlns="4873beb7-5857-4685-be1f-d57550cc96cc" xsi:nil="true"/>
    <APAuthor xmlns="4873beb7-5857-4685-be1f-d57550cc96cc">
      <UserInfo>
        <DisplayName>REDMOND\v-luannv</DisplayName>
        <AccountId>92</AccountId>
        <AccountType/>
      </UserInfo>
    </APAuthor>
    <LocManualTestRequired xmlns="4873beb7-5857-4685-be1f-d57550cc96cc">false</LocManualTestRequired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15</OriginalRelease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66459947-DF47-4BFE-8011-DF2F696C0E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75E711-BD11-4E1B-BEF6-566226354B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FF3B75-63B2-4A96-BC89-A4D4B548B2D7}">
  <ds:schemaRefs>
    <ds:schemaRef ds:uri="4873beb7-5857-4685-be1f-d57550cc96cc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Budget Spreadsheet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Steward</dc:creator>
  <cp:lastModifiedBy>Susan Steward</cp:lastModifiedBy>
  <cp:lastPrinted>2017-07-18T12:47:58Z</cp:lastPrinted>
  <dcterms:created xsi:type="dcterms:W3CDTF">2013-07-29T23:55:44Z</dcterms:created>
  <dcterms:modified xsi:type="dcterms:W3CDTF">2017-08-02T09:45:32Z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