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3635"/>
  </bookViews>
  <sheets>
    <sheet name="Personal Budget - 1pg" sheetId="2" r:id="rId1"/>
  </sheets>
  <definedNames>
    <definedName name="LastCol">COUNTA(#REF!)+1</definedName>
    <definedName name="PrintArea_SET">OFFSET(#REF!,,,MATCH(REPT("z",255),#REF!),LastCol)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N18" i="2"/>
  <c r="M52" i="2" l="1"/>
  <c r="L52" i="2"/>
  <c r="K52" i="2"/>
  <c r="J52" i="2"/>
  <c r="I52" i="2"/>
  <c r="H52" i="2"/>
  <c r="G52" i="2"/>
  <c r="F52" i="2"/>
  <c r="E52" i="2"/>
  <c r="D52" i="2"/>
  <c r="C52" i="2"/>
  <c r="B52" i="2"/>
  <c r="N51" i="2"/>
  <c r="N50" i="2"/>
  <c r="N49" i="2"/>
  <c r="N48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M29" i="2"/>
  <c r="M55" i="2" s="1"/>
  <c r="L29" i="2"/>
  <c r="K29" i="2"/>
  <c r="J29" i="2"/>
  <c r="I29" i="2"/>
  <c r="I55" i="2" s="1"/>
  <c r="H29" i="2"/>
  <c r="G29" i="2"/>
  <c r="F29" i="2"/>
  <c r="E29" i="2"/>
  <c r="D29" i="2"/>
  <c r="C29" i="2"/>
  <c r="B29" i="2"/>
  <c r="N28" i="2"/>
  <c r="N27" i="2"/>
  <c r="N26" i="2"/>
  <c r="N25" i="2"/>
  <c r="N24" i="2"/>
  <c r="N23" i="2"/>
  <c r="M20" i="2"/>
  <c r="L20" i="2"/>
  <c r="K20" i="2"/>
  <c r="J20" i="2"/>
  <c r="I20" i="2"/>
  <c r="H20" i="2"/>
  <c r="G20" i="2"/>
  <c r="F20" i="2"/>
  <c r="E20" i="2"/>
  <c r="D20" i="2"/>
  <c r="C20" i="2"/>
  <c r="B20" i="2"/>
  <c r="N19" i="2"/>
  <c r="N17" i="2"/>
  <c r="N16" i="2"/>
  <c r="N14" i="2"/>
  <c r="N13" i="2"/>
  <c r="M9" i="2"/>
  <c r="L9" i="2"/>
  <c r="K9" i="2"/>
  <c r="J9" i="2"/>
  <c r="I9" i="2"/>
  <c r="H9" i="2"/>
  <c r="G9" i="2"/>
  <c r="F9" i="2"/>
  <c r="E9" i="2"/>
  <c r="D9" i="2"/>
  <c r="C9" i="2"/>
  <c r="B9" i="2"/>
  <c r="N8" i="2"/>
  <c r="N7" i="2"/>
  <c r="N6" i="2"/>
  <c r="N5" i="2"/>
  <c r="J55" i="2" l="1"/>
  <c r="E55" i="2"/>
  <c r="E56" i="2" s="1"/>
  <c r="B55" i="2"/>
  <c r="B56" i="2" s="1"/>
  <c r="F55" i="2"/>
  <c r="F56" i="2" s="1"/>
  <c r="D55" i="2"/>
  <c r="D56" i="2" s="1"/>
  <c r="H55" i="2"/>
  <c r="H56" i="2" s="1"/>
  <c r="L55" i="2"/>
  <c r="L56" i="2" s="1"/>
  <c r="C55" i="2"/>
  <c r="K55" i="2"/>
  <c r="N9" i="2"/>
  <c r="G55" i="2"/>
  <c r="G56" i="2" s="1"/>
  <c r="C56" i="2"/>
  <c r="K56" i="2"/>
  <c r="N29" i="2"/>
  <c r="N37" i="2"/>
  <c r="J56" i="2"/>
  <c r="N20" i="2"/>
  <c r="N45" i="2"/>
  <c r="N52" i="2"/>
  <c r="I56" i="2"/>
  <c r="M56" i="2"/>
  <c r="N55" i="2" l="1"/>
  <c r="N56" i="2" s="1"/>
</calcChain>
</file>

<file path=xl/sharedStrings.xml><?xml version="1.0" encoding="utf-8"?>
<sst xmlns="http://schemas.openxmlformats.org/spreadsheetml/2006/main" count="90" uniqueCount="65">
  <si>
    <t>Wages</t>
  </si>
  <si>
    <t>Interest/dividends</t>
  </si>
  <si>
    <t>Miscellaneous</t>
  </si>
  <si>
    <t xml:space="preserve">Groceries </t>
  </si>
  <si>
    <t>Child care</t>
  </si>
  <si>
    <t>Dry cleaning</t>
  </si>
  <si>
    <t>Dining out</t>
  </si>
  <si>
    <t>Gas/fuel</t>
  </si>
  <si>
    <t>Insurance</t>
  </si>
  <si>
    <t>Repairs</t>
  </si>
  <si>
    <t>Parking</t>
  </si>
  <si>
    <t>Public transportation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</si>
  <si>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</si>
  <si>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</si>
  <si>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</si>
  <si>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</si>
  <si>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</si>
  <si>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</si>
  <si>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</si>
  <si>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</si>
  <si>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</si>
  <si>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</si>
  <si>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</si>
  <si>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</si>
  <si>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</si>
  <si>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</si>
  <si>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FINANCIAL OBLIGATIONS</t>
  </si>
  <si>
    <t>MISC PAYMENTS</t>
  </si>
  <si>
    <t>TOTALS</t>
  </si>
  <si>
    <t>PERSONAL BUDGET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</si>
  <si>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</si>
  <si>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</si>
  <si>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</si>
  <si>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</si>
  <si>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</si>
  <si>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</si>
  <si>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</si>
  <si>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</si>
  <si>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</si>
  <si>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</si>
  <si>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</si>
  <si>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</si>
  <si>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</si>
  <si>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</si>
  <si>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 xml:space="preserve"> </t>
  </si>
  <si>
    <t>Other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</si>
  <si>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</si>
  <si>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</si>
  <si>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</si>
  <si>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</si>
  <si>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</si>
  <si>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</si>
  <si>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</si>
  <si>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</si>
  <si>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</si>
  <si>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</si>
  <si>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</si>
  <si>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Mortgage / Rent</t>
  </si>
  <si>
    <t>Pet care</t>
  </si>
  <si>
    <t>Salon/hair/grooming</t>
  </si>
  <si>
    <t>Cell Phone</t>
  </si>
  <si>
    <t>Services (Trash, recycle, etc.)</t>
  </si>
  <si>
    <t>Utilities (Gas, Water, Electric)</t>
  </si>
  <si>
    <t>Property Taxes</t>
  </si>
  <si>
    <t>Repairs /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</si>
</sst>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theme="1" tint="0.14993743705557422"/>
      <name val="Tahoma"/>
      <family val="2"/>
      <scheme val="minor"/>
    </font>
    <font>
      <b/>
      <sz val="10"/>
      <color theme="1" tint="0.14990691854609822"/>
      <name val="Trebuchet MS"/>
      <family val="2"/>
      <scheme val="major"/>
    </font>
    <font>
      <sz val="11"/>
      <color theme="1" tint="0.14993743705557422"/>
      <name val="Trebuchet MS"/>
      <family val="2"/>
      <scheme val="major"/>
    </font>
    <font>
      <sz val="22"/>
      <color theme="1" tint="0.14993743705557422"/>
      <name val="Trebuchet MS"/>
      <family val="2"/>
      <scheme val="major"/>
    </font>
    <font>
      <b/>
      <sz val="11"/>
      <color theme="1" tint="0.14993743705557422"/>
      <name val="Trebuchet MS"/>
      <family val="2"/>
      <scheme val="major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00D25F"/>
        <bgColor indexed="64"/>
      </patternFill>
    </fill>
    <fill>
      <gradientFill degree="90">
        <stop position="0">
          <color theme="0"/>
        </stop>
        <stop position="1">
          <color rgb="FF00D25F"/>
        </stop>
      </gradient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2" borderId="0" applyNumberFormat="0" applyProtection="0">
      <alignment vertical="center"/>
    </xf>
    <xf numFmtId="0" fontId="1" fillId="3" borderId="0" applyNumberForma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1">
      <alignment vertical="center"/>
    </xf>
    <xf numFmtId="0" fontId="1" fillId="2" borderId="0" xfId="3">
      <alignment vertical="center"/>
    </xf>
    <xf numFmtId="0" fontId="0" fillId="0" borderId="0" xfId="0" applyAlignment="1">
      <alignment horizontal="right" vertical="center"/>
    </xf>
    <xf numFmtId="0" fontId="2" fillId="0" borderId="1" xfId="2" applyAlignment="1">
      <alignment horizontal="right" vertical="center"/>
    </xf>
    <xf numFmtId="0" fontId="1" fillId="2" borderId="0" xfId="3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2" xfId="2" applyBorder="1" applyAlignment="1">
      <alignment horizontal="right" vertical="center"/>
    </xf>
    <xf numFmtId="0" fontId="1" fillId="3" borderId="0" xfId="4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0" xfId="3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2" fillId="0" borderId="2" xfId="2" applyFill="1" applyBorder="1" applyAlignment="1">
      <alignment horizontal="right" vertical="center"/>
    </xf>
    <xf numFmtId="0" fontId="2" fillId="0" borderId="1" xfId="2" applyFill="1" applyAlignment="1">
      <alignment horizontal="center"/>
    </xf>
    <xf numFmtId="0" fontId="2" fillId="0" borderId="1" xfId="2" applyAlignment="1">
      <alignment horizontal="center"/>
    </xf>
    <xf numFmtId="0" fontId="4" fillId="0" borderId="2" xfId="2" applyFont="1" applyBorder="1">
      <alignment vertical="center"/>
    </xf>
    <xf numFmtId="0" fontId="4" fillId="0" borderId="1" xfId="2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164" fontId="0" fillId="4" borderId="0" xfId="0" applyNumberFormat="1" applyFill="1" applyAlignment="1">
      <alignment horizontal="right" vertical="center"/>
    </xf>
    <xf numFmtId="0" fontId="1" fillId="5" borderId="0" xfId="4" applyFill="1">
      <alignment vertical="center"/>
    </xf>
    <xf numFmtId="0" fontId="1" fillId="5" borderId="0" xfId="4" applyFill="1" applyAlignment="1">
      <alignment horizontal="right" vertical="center"/>
    </xf>
    <xf numFmtId="0" fontId="0" fillId="6" borderId="0" xfId="0" applyFill="1">
      <alignment vertical="center"/>
    </xf>
    <xf numFmtId="164" fontId="0" fillId="6" borderId="0" xfId="0" applyNumberFormat="1" applyFill="1" applyAlignment="1">
      <alignment horizontal="right" vertical="center"/>
    </xf>
    <xf numFmtId="0" fontId="1" fillId="7" borderId="0" xfId="3" applyFill="1">
      <alignment vertical="center"/>
    </xf>
    <xf numFmtId="0" fontId="1" fillId="7" borderId="0" xfId="3" applyFill="1" applyAlignment="1">
      <alignment horizontal="righ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16">
    <dxf>
      <fill>
        <patternFill patternType="solid">
          <fgColor indexed="64"/>
          <bgColor rgb="FF00D25F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00D25F"/>
        </patternFill>
      </fill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00D25F"/>
        </patternFill>
      </fill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00D25F"/>
        </patternFill>
      </fill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00D25F"/>
        </patternFill>
      </fill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00D25F"/>
        </patternFill>
      </fill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00D25F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6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</dxf>
    <dxf>
      <numFmt numFmtId="164" formatCode="&quot;$&quot;#,##0.00"/>
      <fill>
        <patternFill patternType="solid">
          <fgColor indexed="64"/>
          <bgColor rgb="FF00AC4E"/>
        </patternFill>
      </fill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>
      <tableStyleElement type="wholeTable" dxfId="215"/>
      <tableStyleElement type="headerRow" dxfId="214"/>
      <tableStyleElement type="totalRow" dxfId="213"/>
      <tableStyleElement type="firstColumn" dxfId="212"/>
      <tableStyleElement type="lastColumn" dxfId="211"/>
      <tableStyleElement type="firstRowStripe" dxfId="210"/>
      <tableStyleElement type="firstColumnStripe" dxfId="209"/>
      <tableStyleElement type="firstTotalCell" dxfId="208"/>
      <tableStyleElement type="lastTotalCell" dxfId="207"/>
    </tableStyle>
    <tableStyle name="Personal Budget - Expense" pivot="0" count="9">
      <tableStyleElement type="wholeTable" dxfId="206"/>
      <tableStyleElement type="headerRow" dxfId="205"/>
      <tableStyleElement type="totalRow" dxfId="204"/>
      <tableStyleElement type="firstColumn" dxfId="203"/>
      <tableStyleElement type="lastColumn" dxfId="202"/>
      <tableStyleElement type="firstRowStripe" dxfId="201"/>
      <tableStyleElement type="firstColumnStripe" dxfId="200"/>
      <tableStyleElement type="firstTotalCell" dxfId="199"/>
      <tableStyleElement type="lastTotalCell" dxfId="198"/>
    </tableStyle>
    <tableStyle name="Personal Budget - Total" pivot="0" count="9">
      <tableStyleElement type="wholeTable" dxfId="197"/>
      <tableStyleElement type="headerRow" dxfId="196"/>
      <tableStyleElement type="totalRow" dxfId="195"/>
      <tableStyleElement type="firstColumn" dxfId="194"/>
      <tableStyleElement type="lastColumn" dxfId="193"/>
      <tableStyleElement type="firstRowStripe" dxfId="192"/>
      <tableStyleElement type="firstColumnStripe" dxfId="191"/>
      <tableStyleElement type="firstTotalCell" dxfId="190"/>
      <tableStyleElement type="lastTotalCell" dxfId="189"/>
    </tableStyle>
  </tableStyles>
  <colors>
    <mruColors>
      <color rgb="FF00D25F"/>
      <color rgb="FF00A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4" name="tblIncome15" displayName="tblIncome15" ref="A5:O9" headerRowCount="0" totalsRowCount="1">
  <tableColumns count="15">
    <tableColumn id="1" name="INCOME" totalsRowLabel="Total" dataDxfId="0"/>
    <tableColumn id="2" name="Jan" totalsRowFunction="sum" dataDxfId="1" totalsRowDxfId="187"/>
    <tableColumn id="3" name="Feb" totalsRowFunction="sum" dataDxfId="84" totalsRowDxfId="13"/>
    <tableColumn id="4" name="March" totalsRowFunction="sum" dataDxfId="12" totalsRowDxfId="186"/>
    <tableColumn id="5" name="April" totalsRowFunction="sum" dataDxfId="11" totalsRowDxfId="185"/>
    <tableColumn id="6" name="May" totalsRowFunction="sum" dataDxfId="10" totalsRowDxfId="184"/>
    <tableColumn id="7" name="June" totalsRowFunction="sum" dataDxfId="9" totalsRowDxfId="183"/>
    <tableColumn id="8" name="July" totalsRowFunction="sum" dataDxfId="8" totalsRowDxfId="182"/>
    <tableColumn id="9" name="Aug" totalsRowFunction="sum" dataDxfId="7" totalsRowDxfId="181"/>
    <tableColumn id="10" name="Sept" totalsRowFunction="sum" dataDxfId="6" totalsRowDxfId="180"/>
    <tableColumn id="11" name="Oct" totalsRowFunction="sum" dataDxfId="5" totalsRowDxfId="179"/>
    <tableColumn id="12" name="Nov" totalsRowFunction="sum" dataDxfId="4" totalsRowDxfId="178"/>
    <tableColumn id="13" name="Dec" totalsRowFunction="sum" dataDxfId="2" totalsRowDxfId="177"/>
    <tableColumn id="14" name="Year" totalsRowFunction="sum" dataDxfId="3" totalsRowDxfId="176">
      <calculatedColumnFormula>SUM(tblIncome15[[#This Row],[Jan]:[Dec]])</calculatedColumnFormula>
    </tableColumn>
    <tableColumn id="15" name="Column1" dataDxfId="175" totalsRowDxfId="174"/>
  </tableColumns>
  <tableStyleInfo name="Persona Budget - Revenue" showFirstColumn="0" showLastColumn="0" showRowStripes="0" showColumnStripes="1"/>
  <extLst>
    <ext xmlns:x14="http://schemas.microsoft.com/office/spreadsheetml/2009/9/main" uri="{504A1905-F514-4f6f-8877-14C23A59335A}">
      <x14:table altText="Income" altTextSummary="Enter your income for the year."/>
    </ext>
  </extLst>
</table>
</file>

<file path=xl/tables/table2.xml><?xml version="1.0" encoding="utf-8"?>
<table xmlns="http://schemas.openxmlformats.org/spreadsheetml/2006/main" id="15" name="tblHome16" displayName="tblHome16" ref="A13:O20" headerRowCount="0" totalsRowCount="1">
  <tableColumns count="15">
    <tableColumn id="1" name="Home" totalsRowLabel="Total" dataDxfId="83"/>
    <tableColumn id="2" name="Jan" totalsRowFunction="sum" dataDxfId="82" totalsRowDxfId="173"/>
    <tableColumn id="3" name="Feb" totalsRowFunction="sum" dataDxfId="80" totalsRowDxfId="172"/>
    <tableColumn id="4" name="March" totalsRowFunction="sum" dataDxfId="81" totalsRowDxfId="171"/>
    <tableColumn id="5" name="April" totalsRowFunction="sum" dataDxfId="170" totalsRowDxfId="79"/>
    <tableColumn id="6" name="May" totalsRowFunction="sum" dataDxfId="78" totalsRowDxfId="169"/>
    <tableColumn id="7" name="June" totalsRowFunction="sum" dataDxfId="77" totalsRowDxfId="168"/>
    <tableColumn id="8" name="July" totalsRowFunction="sum" dataDxfId="76" totalsRowDxfId="167"/>
    <tableColumn id="9" name="Aug" totalsRowFunction="sum" dataDxfId="75" totalsRowDxfId="166"/>
    <tableColumn id="10" name="Sept" totalsRowFunction="sum" dataDxfId="74" totalsRowDxfId="165"/>
    <tableColumn id="11" name="Oct" totalsRowFunction="sum" dataDxfId="73" totalsRowDxfId="164"/>
    <tableColumn id="12" name="Nov" totalsRowFunction="sum" dataDxfId="72" totalsRowDxfId="163"/>
    <tableColumn id="13" name="Dec" totalsRowFunction="sum" dataDxfId="70" totalsRowDxfId="162"/>
    <tableColumn id="14" name="Year" totalsRowFunction="sum" dataDxfId="71" totalsRowDxfId="161">
      <calculatedColumnFormula>SUM(tblHome16[[#This Row],[Jan]:[Dec]])</calculatedColumnFormula>
    </tableColumn>
    <tableColumn id="15" name="Column1" dataDxfId="160" totalsRowDxfId="159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ables/table3.xml><?xml version="1.0" encoding="utf-8"?>
<table xmlns="http://schemas.openxmlformats.org/spreadsheetml/2006/main" id="16" name="tblDaily17" displayName="tblDaily17" ref="A23:O29" headerRowCount="0" totalsRowCount="1">
  <tableColumns count="15">
    <tableColumn id="1" name="Daily living" totalsRowLabel="Total" dataDxfId="69"/>
    <tableColumn id="2" name="Jan" totalsRowFunction="sum" dataDxfId="68" totalsRowDxfId="158"/>
    <tableColumn id="3" name="Feb" totalsRowFunction="sum" dataDxfId="67" totalsRowDxfId="157"/>
    <tableColumn id="4" name="March" totalsRowFunction="sum" dataDxfId="66" totalsRowDxfId="156"/>
    <tableColumn id="5" name="April" totalsRowFunction="sum" dataDxfId="65" totalsRowDxfId="155"/>
    <tableColumn id="6" name="May" totalsRowFunction="sum" dataDxfId="64" totalsRowDxfId="154"/>
    <tableColumn id="7" name="June" totalsRowFunction="sum" dataDxfId="63" totalsRowDxfId="153"/>
    <tableColumn id="8" name="July" totalsRowFunction="sum" dataDxfId="62" totalsRowDxfId="152"/>
    <tableColumn id="9" name="Aug" totalsRowFunction="sum" dataDxfId="61" totalsRowDxfId="151"/>
    <tableColumn id="10" name="Sept" totalsRowFunction="sum" dataDxfId="60" totalsRowDxfId="150"/>
    <tableColumn id="11" name="Oct" totalsRowFunction="sum" dataDxfId="59" totalsRowDxfId="149"/>
    <tableColumn id="12" name="Nov" totalsRowFunction="sum" dataDxfId="58" totalsRowDxfId="148"/>
    <tableColumn id="13" name="Dec" totalsRowFunction="sum" dataDxfId="56" totalsRowDxfId="147"/>
    <tableColumn id="14" name="Year" totalsRowFunction="sum" dataDxfId="57" totalsRowDxfId="146">
      <calculatedColumnFormula>SUM(tblDaily17[[#This Row],[Jan]:[Dec]])</calculatedColumnFormula>
    </tableColumn>
    <tableColumn id="15" name="Column1" dataDxfId="145" totalsRowDxfId="144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Enter your daily living expenses for the year, separated by month."/>
    </ext>
  </extLst>
</table>
</file>

<file path=xl/tables/table4.xml><?xml version="1.0" encoding="utf-8"?>
<table xmlns="http://schemas.openxmlformats.org/spreadsheetml/2006/main" id="17" name="tblTransportation18" displayName="tblTransportation18" ref="A32:O37" headerRowCount="0" totalsRowCount="1">
  <tableColumns count="15">
    <tableColumn id="1" name="Transportation" totalsRowLabel="Total" dataDxfId="55"/>
    <tableColumn id="2" name="Jan" totalsRowFunction="sum" dataDxfId="54" totalsRowDxfId="143"/>
    <tableColumn id="3" name="Feb" totalsRowFunction="sum" dataDxfId="53" totalsRowDxfId="142"/>
    <tableColumn id="4" name="March" totalsRowFunction="sum" dataDxfId="52" totalsRowDxfId="141"/>
    <tableColumn id="5" name="April" totalsRowFunction="sum" dataDxfId="51" totalsRowDxfId="140"/>
    <tableColumn id="6" name="May" totalsRowFunction="sum" dataDxfId="50" totalsRowDxfId="139"/>
    <tableColumn id="7" name="June" totalsRowFunction="sum" dataDxfId="49" totalsRowDxfId="138"/>
    <tableColumn id="8" name="July" totalsRowFunction="sum" dataDxfId="48" totalsRowDxfId="137"/>
    <tableColumn id="9" name="Aug" totalsRowFunction="sum" dataDxfId="47" totalsRowDxfId="136"/>
    <tableColumn id="10" name="Sept" totalsRowFunction="sum" dataDxfId="46" totalsRowDxfId="135"/>
    <tableColumn id="11" name="Oct" totalsRowFunction="sum" dataDxfId="45" totalsRowDxfId="134"/>
    <tableColumn id="12" name="Nov" totalsRowFunction="sum" dataDxfId="44" totalsRowDxfId="133"/>
    <tableColumn id="13" name="Dec" totalsRowFunction="sum" dataDxfId="42" totalsRowDxfId="132"/>
    <tableColumn id="14" name="Year" totalsRowFunction="sum" dataDxfId="43" totalsRowDxfId="131">
      <calculatedColumnFormula>SUM(tblTransportation18[[#This Row],[Jan]:[Dec]])</calculatedColumnFormula>
    </tableColumn>
    <tableColumn id="15" name="Column1" dataDxfId="130" totalsRowDxfId="129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Enter your transportation expenses for the year, separated by month."/>
    </ext>
  </extLst>
</table>
</file>

<file path=xl/tables/table5.xml><?xml version="1.0" encoding="utf-8"?>
<table xmlns="http://schemas.openxmlformats.org/spreadsheetml/2006/main" id="24" name="tblFinancial25" displayName="tblFinancial25" ref="A40:O45" headerRowCount="0" totalsRowCount="1">
  <tableColumns count="15">
    <tableColumn id="1" name="Financial obligations" totalsRowLabel="Total" dataDxfId="41"/>
    <tableColumn id="2" name="Jan" totalsRowFunction="sum" dataDxfId="40" totalsRowDxfId="128"/>
    <tableColumn id="3" name="Feb" totalsRowFunction="sum" dataDxfId="39" totalsRowDxfId="127"/>
    <tableColumn id="4" name="March" totalsRowFunction="sum" dataDxfId="38" totalsRowDxfId="126"/>
    <tableColumn id="5" name="April" totalsRowFunction="sum" dataDxfId="36" totalsRowDxfId="125"/>
    <tableColumn id="6" name="May" totalsRowFunction="sum" dataDxfId="37" totalsRowDxfId="124"/>
    <tableColumn id="7" name="June" totalsRowFunction="sum" dataDxfId="123" totalsRowDxfId="35"/>
    <tableColumn id="8" name="July" totalsRowFunction="sum" dataDxfId="34" totalsRowDxfId="122"/>
    <tableColumn id="9" name="Aug" totalsRowFunction="sum" dataDxfId="33" totalsRowDxfId="121"/>
    <tableColumn id="10" name="Sept" totalsRowFunction="sum" dataDxfId="30" totalsRowDxfId="120"/>
    <tableColumn id="11" name="Oct" totalsRowFunction="sum" dataDxfId="28" totalsRowDxfId="119"/>
    <tableColumn id="12" name="Nov" totalsRowFunction="sum" dataDxfId="29" totalsRowDxfId="118"/>
    <tableColumn id="13" name="Dec" totalsRowFunction="sum" dataDxfId="31" totalsRowDxfId="117"/>
    <tableColumn id="14" name="Year" totalsRowFunction="sum" dataDxfId="32" totalsRowDxfId="116">
      <calculatedColumnFormula>SUM(tblFinancial25[[#This Row],[Jan]:[Dec]])</calculatedColumnFormula>
    </tableColumn>
    <tableColumn id="15" name="Column1" dataDxfId="115" totalsRowDxfId="114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Financial Expenses" altTextSummary="Enter your financial expenses for the year, separated by month."/>
    </ext>
  </extLst>
</table>
</file>

<file path=xl/tables/table6.xml><?xml version="1.0" encoding="utf-8"?>
<table xmlns="http://schemas.openxmlformats.org/spreadsheetml/2006/main" id="25" name="tblMisc26" displayName="tblMisc26" ref="A48:O52" headerRowCount="0" totalsRowCount="1">
  <tableColumns count="15">
    <tableColumn id="1" name="Misc. payments" totalsRowLabel="Total" totalsRowDxfId="27"/>
    <tableColumn id="2" name="Jan" totalsRowFunction="sum" dataDxfId="26" totalsRowDxfId="113"/>
    <tableColumn id="3" name="Feb" totalsRowFunction="sum" dataDxfId="25" totalsRowDxfId="112"/>
    <tableColumn id="4" name="March" totalsRowFunction="sum" dataDxfId="24" totalsRowDxfId="111"/>
    <tableColumn id="5" name="April" totalsRowFunction="sum" dataDxfId="23" totalsRowDxfId="110"/>
    <tableColumn id="6" name="May" totalsRowFunction="sum" dataDxfId="22" totalsRowDxfId="109"/>
    <tableColumn id="7" name="June" totalsRowFunction="sum" dataDxfId="21" totalsRowDxfId="108"/>
    <tableColumn id="8" name="July" totalsRowFunction="sum" dataDxfId="20" totalsRowDxfId="107"/>
    <tableColumn id="9" name="Aug" totalsRowFunction="sum" dataDxfId="19" totalsRowDxfId="106"/>
    <tableColumn id="10" name="Sept" totalsRowFunction="sum" dataDxfId="18" totalsRowDxfId="105"/>
    <tableColumn id="11" name="Oct" totalsRowFunction="sum" dataDxfId="17" totalsRowDxfId="104"/>
    <tableColumn id="12" name="Nov" totalsRowFunction="sum" dataDxfId="16" totalsRowDxfId="103"/>
    <tableColumn id="13" name="Dec" totalsRowFunction="sum" dataDxfId="14" totalsRowDxfId="102"/>
    <tableColumn id="14" name="Year" totalsRowFunction="sum" dataDxfId="15" totalsRowDxfId="101">
      <calculatedColumnFormula>SUM(tblMisc26[[#This Row],[Jan]:[Dec]])</calculatedColumnFormula>
    </tableColumn>
    <tableColumn id="15" name="Column1" dataDxfId="100" totalsRowDxfId="99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Misc Expenses" altTextSummary="Enter your miscellaneous expenses for the year, separated by month."/>
    </ext>
  </extLst>
</table>
</file>

<file path=xl/tables/table7.xml><?xml version="1.0" encoding="utf-8"?>
<table xmlns="http://schemas.openxmlformats.org/spreadsheetml/2006/main" id="26" name="tblTotals27" displayName="tblTotals27" ref="A54:O56" totalsRowShown="0" headerRowCellStyle="Heading 3">
  <tableColumns count="15">
    <tableColumn id="1" name="TOTALS"/>
    <tableColumn id="2" name="JAN" dataDxfId="98">
      <calculatedColumnFormula>#REF!-B54</calculatedColumnFormula>
    </tableColumn>
    <tableColumn id="3" name="FEB" dataDxfId="97">
      <calculatedColumnFormula>#REF!-C54</calculatedColumnFormula>
    </tableColumn>
    <tableColumn id="4" name="MAR" dataDxfId="96">
      <calculatedColumnFormula>#REF!-D54</calculatedColumnFormula>
    </tableColumn>
    <tableColumn id="5" name="APR" dataDxfId="95">
      <calculatedColumnFormula>#REF!-E54</calculatedColumnFormula>
    </tableColumn>
    <tableColumn id="6" name="MAY" dataDxfId="94">
      <calculatedColumnFormula>#REF!-F54</calculatedColumnFormula>
    </tableColumn>
    <tableColumn id="7" name="JUN" dataDxfId="93">
      <calculatedColumnFormula>#REF!-G54</calculatedColumnFormula>
    </tableColumn>
    <tableColumn id="8" name="JUL" dataDxfId="92">
      <calculatedColumnFormula>#REF!-H54</calculatedColumnFormula>
    </tableColumn>
    <tableColumn id="9" name="AUG" dataDxfId="91">
      <calculatedColumnFormula>#REF!-I54</calculatedColumnFormula>
    </tableColumn>
    <tableColumn id="10" name="SEP" dataDxfId="90">
      <calculatedColumnFormula>#REF!-J54</calculatedColumnFormula>
    </tableColumn>
    <tableColumn id="11" name="OCT" dataDxfId="89">
      <calculatedColumnFormula>#REF!-K54</calculatedColumnFormula>
    </tableColumn>
    <tableColumn id="12" name="NOV" dataDxfId="88">
      <calculatedColumnFormula>#REF!-L54</calculatedColumnFormula>
    </tableColumn>
    <tableColumn id="13" name="DEC" dataDxfId="87">
      <calculatedColumnFormula>#REF!-M54</calculatedColumnFormula>
    </tableColumn>
    <tableColumn id="14" name="YEAR" dataDxfId="86">
      <calculatedColumnFormula>#REF!-N54</calculatedColumnFormula>
    </tableColumn>
    <tableColumn id="15" name=" " dataDxfId="85"/>
  </tableColumns>
  <tableStyleInfo name="Personal Budget - Total" showFirstColumn="1" showLastColumn="0" showRowStripes="0" showColumnStripes="1"/>
  <extLst>
    <ext xmlns:x14="http://schemas.microsoft.com/office/spreadsheetml/2009/9/main" uri="{504A1905-F514-4f6f-8877-14C23A59335A}">
      <x14:table altText="Totals" altTextSummary="View your total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25.140625" customWidth="1"/>
    <col min="2" max="2" width="12.7109375" style="9" customWidth="1"/>
    <col min="3" max="13" width="12.7109375" style="3" customWidth="1"/>
    <col min="14" max="14" width="12.42578125" style="3" customWidth="1"/>
    <col min="15" max="15" width="1.5703125" hidden="1" customWidth="1"/>
  </cols>
  <sheetData>
    <row r="1" spans="1:15" ht="28.5" x14ac:dyDescent="0.2">
      <c r="A1" s="1" t="s">
        <v>29</v>
      </c>
    </row>
    <row r="3" spans="1:15" ht="17.25" thickBot="1" x14ac:dyDescent="0.35">
      <c r="A3" s="16" t="s">
        <v>43</v>
      </c>
      <c r="B3" s="13" t="s">
        <v>46</v>
      </c>
      <c r="C3" s="14" t="s">
        <v>47</v>
      </c>
      <c r="D3" s="14" t="s">
        <v>48</v>
      </c>
      <c r="E3" s="14" t="s">
        <v>49</v>
      </c>
      <c r="F3" s="14" t="s">
        <v>32</v>
      </c>
      <c r="G3" s="14" t="s">
        <v>50</v>
      </c>
      <c r="H3" s="14" t="s">
        <v>51</v>
      </c>
      <c r="I3" s="14" t="s">
        <v>52</v>
      </c>
      <c r="J3" s="14" t="s">
        <v>53</v>
      </c>
      <c r="K3" s="14" t="s">
        <v>54</v>
      </c>
      <c r="L3" s="14" t="s">
        <v>55</v>
      </c>
      <c r="M3" s="14" t="s">
        <v>56</v>
      </c>
      <c r="N3" s="4" t="s">
        <v>42</v>
      </c>
      <c r="O3" s="4"/>
    </row>
    <row r="4" spans="1:15" ht="15" x14ac:dyDescent="0.2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5" t="s">
        <v>44</v>
      </c>
    </row>
    <row r="5" spans="1:15" x14ac:dyDescent="0.2">
      <c r="A5" s="23" t="s">
        <v>0</v>
      </c>
      <c r="B5" s="11"/>
      <c r="C5" s="24"/>
      <c r="D5" s="6"/>
      <c r="E5" s="24"/>
      <c r="F5" s="6"/>
      <c r="G5" s="24"/>
      <c r="H5" s="6"/>
      <c r="I5" s="24"/>
      <c r="J5" s="6"/>
      <c r="K5" s="24"/>
      <c r="L5" s="6"/>
      <c r="M5" s="24"/>
      <c r="N5" s="6">
        <f>SUM(tblIncome15[[#This Row],[Jan]:[Dec]])</f>
        <v>0</v>
      </c>
      <c r="O5" s="6"/>
    </row>
    <row r="6" spans="1:15" x14ac:dyDescent="0.2">
      <c r="A6" s="23" t="s">
        <v>1</v>
      </c>
      <c r="B6" s="11"/>
      <c r="C6" s="24"/>
      <c r="D6" s="6"/>
      <c r="E6" s="24"/>
      <c r="F6" s="6"/>
      <c r="G6" s="24"/>
      <c r="H6" s="6"/>
      <c r="I6" s="24"/>
      <c r="J6" s="6"/>
      <c r="K6" s="24"/>
      <c r="L6" s="6"/>
      <c r="M6" s="24"/>
      <c r="N6" s="6">
        <f>SUM(tblIncome15[[#This Row],[Jan]:[Dec]])</f>
        <v>0</v>
      </c>
      <c r="O6" s="6"/>
    </row>
    <row r="7" spans="1:15" x14ac:dyDescent="0.2">
      <c r="A7" s="23" t="s">
        <v>2</v>
      </c>
      <c r="B7" s="11"/>
      <c r="C7" s="24"/>
      <c r="D7" s="6"/>
      <c r="E7" s="24"/>
      <c r="F7" s="6"/>
      <c r="G7" s="24"/>
      <c r="H7" s="6"/>
      <c r="I7" s="24"/>
      <c r="J7" s="6"/>
      <c r="K7" s="24"/>
      <c r="L7" s="6"/>
      <c r="M7" s="24"/>
      <c r="N7" s="6">
        <f>SUM(tblIncome15[[#This Row],[Jan]:[Dec]])</f>
        <v>0</v>
      </c>
      <c r="O7" s="6"/>
    </row>
    <row r="8" spans="1:15" x14ac:dyDescent="0.2">
      <c r="A8" s="23" t="s">
        <v>45</v>
      </c>
      <c r="B8" s="11"/>
      <c r="C8" s="24"/>
      <c r="D8" s="6"/>
      <c r="E8" s="24"/>
      <c r="F8" s="6"/>
      <c r="G8" s="24"/>
      <c r="H8" s="6"/>
      <c r="I8" s="24"/>
      <c r="J8" s="6"/>
      <c r="K8" s="24"/>
      <c r="L8" s="6"/>
      <c r="M8" s="24"/>
      <c r="N8" s="6">
        <f>SUM(tblIncome15[[#This Row],[Jan]:[Dec]])</f>
        <v>0</v>
      </c>
      <c r="O8" s="6"/>
    </row>
    <row r="9" spans="1:15" x14ac:dyDescent="0.2">
      <c r="A9" t="s">
        <v>20</v>
      </c>
      <c r="B9" s="11">
        <f>SUBTOTAL(109,tblIncome15[Jan])</f>
        <v>0</v>
      </c>
      <c r="C9" s="6">
        <f>SUBTOTAL(109,tblIncome15[Feb])</f>
        <v>0</v>
      </c>
      <c r="D9" s="6">
        <f>SUBTOTAL(109,tblIncome15[March])</f>
        <v>0</v>
      </c>
      <c r="E9" s="6">
        <f>SUBTOTAL(109,tblIncome15[April])</f>
        <v>0</v>
      </c>
      <c r="F9" s="6">
        <f>SUBTOTAL(109,tblIncome15[May])</f>
        <v>0</v>
      </c>
      <c r="G9" s="6">
        <f>SUBTOTAL(109,tblIncome15[June])</f>
        <v>0</v>
      </c>
      <c r="H9" s="6">
        <f>SUBTOTAL(109,tblIncome15[July])</f>
        <v>0</v>
      </c>
      <c r="I9" s="6">
        <f>SUBTOTAL(109,tblIncome15[Aug])</f>
        <v>0</v>
      </c>
      <c r="J9" s="6">
        <f>SUBTOTAL(109,tblIncome15[Sept])</f>
        <v>0</v>
      </c>
      <c r="K9" s="6">
        <f>SUBTOTAL(109,tblIncome15[Oct])</f>
        <v>0</v>
      </c>
      <c r="L9" s="6">
        <f>SUBTOTAL(109,tblIncome15[Nov])</f>
        <v>0</v>
      </c>
      <c r="M9" s="6">
        <f>SUBTOTAL(109,tblIncome15[Dec])</f>
        <v>0</v>
      </c>
      <c r="N9" s="6">
        <f>SUBTOTAL(109,tblIncome15[Year])</f>
        <v>0</v>
      </c>
      <c r="O9" s="3"/>
    </row>
    <row r="10" spans="1:1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7.25" thickBot="1" x14ac:dyDescent="0.25">
      <c r="A11" s="15" t="s">
        <v>22</v>
      </c>
      <c r="B11" s="12" t="s">
        <v>30</v>
      </c>
      <c r="C11" s="7" t="s">
        <v>31</v>
      </c>
      <c r="D11" s="7" t="s">
        <v>33</v>
      </c>
      <c r="E11" s="7" t="s">
        <v>34</v>
      </c>
      <c r="F11" s="7" t="s">
        <v>32</v>
      </c>
      <c r="G11" s="7" t="s">
        <v>35</v>
      </c>
      <c r="H11" s="7" t="s">
        <v>36</v>
      </c>
      <c r="I11" s="7" t="s">
        <v>37</v>
      </c>
      <c r="J11" s="7" t="s">
        <v>38</v>
      </c>
      <c r="K11" s="7" t="s">
        <v>39</v>
      </c>
      <c r="L11" s="7" t="s">
        <v>40</v>
      </c>
      <c r="M11" s="7" t="s">
        <v>41</v>
      </c>
      <c r="N11" s="7" t="s">
        <v>42</v>
      </c>
      <c r="O11" s="7"/>
    </row>
    <row r="12" spans="1:15" ht="15" x14ac:dyDescent="0.2">
      <c r="A12" s="21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8"/>
    </row>
    <row r="13" spans="1:15" x14ac:dyDescent="0.2">
      <c r="A13" s="19" t="s">
        <v>57</v>
      </c>
      <c r="B13" s="11"/>
      <c r="C13" s="20"/>
      <c r="D13" s="6"/>
      <c r="E13" s="20"/>
      <c r="F13" s="6"/>
      <c r="G13" s="20"/>
      <c r="H13" s="6"/>
      <c r="I13" s="20"/>
      <c r="J13" s="6"/>
      <c r="K13" s="20"/>
      <c r="L13" s="6"/>
      <c r="M13" s="20"/>
      <c r="N13" s="6">
        <f>SUM(tblHome16[[#This Row],[Jan]:[Dec]])</f>
        <v>0</v>
      </c>
      <c r="O13" s="6"/>
    </row>
    <row r="14" spans="1:15" x14ac:dyDescent="0.2">
      <c r="A14" s="19" t="s">
        <v>8</v>
      </c>
      <c r="B14" s="11"/>
      <c r="C14" s="20"/>
      <c r="D14" s="6"/>
      <c r="E14" s="20"/>
      <c r="F14" s="6"/>
      <c r="G14" s="20"/>
      <c r="H14" s="6"/>
      <c r="I14" s="20"/>
      <c r="J14" s="6"/>
      <c r="K14" s="20"/>
      <c r="L14" s="6"/>
      <c r="M14" s="20"/>
      <c r="N14" s="6">
        <f>SUM(tblHome16[[#This Row],[Jan]:[Dec]])</f>
        <v>0</v>
      </c>
      <c r="O14" s="6"/>
    </row>
    <row r="15" spans="1:15" x14ac:dyDescent="0.2">
      <c r="A15" s="19" t="s">
        <v>63</v>
      </c>
      <c r="B15" s="11"/>
      <c r="C15" s="20"/>
      <c r="D15" s="6"/>
      <c r="E15" s="20"/>
      <c r="F15" s="6"/>
      <c r="G15" s="20"/>
      <c r="H15" s="6"/>
      <c r="I15" s="20"/>
      <c r="J15" s="6"/>
      <c r="K15" s="20"/>
      <c r="L15" s="6"/>
      <c r="M15" s="20"/>
      <c r="N15" s="6">
        <f>SUM(tblHome16[[#This Row],[Jan]:[Dec]])</f>
        <v>0</v>
      </c>
      <c r="O15" s="6"/>
    </row>
    <row r="16" spans="1:15" x14ac:dyDescent="0.2">
      <c r="A16" s="19" t="s">
        <v>9</v>
      </c>
      <c r="B16" s="11"/>
      <c r="C16" s="20"/>
      <c r="D16" s="6"/>
      <c r="E16" s="20"/>
      <c r="F16" s="6"/>
      <c r="G16" s="20"/>
      <c r="H16" s="6"/>
      <c r="I16" s="20"/>
      <c r="J16" s="6"/>
      <c r="K16" s="20"/>
      <c r="L16" s="6"/>
      <c r="M16" s="20"/>
      <c r="N16" s="6">
        <f>SUM(tblHome16[[#This Row],[Jan]:[Dec]])</f>
        <v>0</v>
      </c>
      <c r="O16" s="6"/>
    </row>
    <row r="17" spans="1:15" x14ac:dyDescent="0.2">
      <c r="A17" s="19" t="s">
        <v>61</v>
      </c>
      <c r="B17" s="11"/>
      <c r="C17" s="20"/>
      <c r="D17" s="6"/>
      <c r="E17" s="20"/>
      <c r="F17" s="6"/>
      <c r="G17" s="20"/>
      <c r="H17" s="6"/>
      <c r="I17" s="20"/>
      <c r="J17" s="6"/>
      <c r="K17" s="20"/>
      <c r="L17" s="6"/>
      <c r="M17" s="20"/>
      <c r="N17" s="6">
        <f>SUM(tblHome16[[#This Row],[Jan]:[Dec]])</f>
        <v>0</v>
      </c>
      <c r="O17" s="6"/>
    </row>
    <row r="18" spans="1:15" x14ac:dyDescent="0.2">
      <c r="A18" s="19" t="s">
        <v>60</v>
      </c>
      <c r="B18" s="11"/>
      <c r="C18" s="20"/>
      <c r="D18" s="6"/>
      <c r="E18" s="20"/>
      <c r="F18" s="6"/>
      <c r="G18" s="20"/>
      <c r="H18" s="6"/>
      <c r="I18" s="20"/>
      <c r="J18" s="6"/>
      <c r="K18" s="20"/>
      <c r="L18" s="6"/>
      <c r="M18" s="20"/>
      <c r="N18" s="6">
        <f>SUM(tblHome16[[#This Row],[Jan]:[Dec]])</f>
        <v>0</v>
      </c>
      <c r="O18" s="6"/>
    </row>
    <row r="19" spans="1:15" x14ac:dyDescent="0.2">
      <c r="A19" s="19" t="s">
        <v>62</v>
      </c>
      <c r="B19" s="11"/>
      <c r="C19" s="20"/>
      <c r="D19" s="6"/>
      <c r="E19" s="20"/>
      <c r="F19" s="6"/>
      <c r="G19" s="20"/>
      <c r="H19" s="6"/>
      <c r="I19" s="20"/>
      <c r="J19" s="6"/>
      <c r="K19" s="20"/>
      <c r="L19" s="6"/>
      <c r="M19" s="20"/>
      <c r="N19" s="6">
        <f>SUM(tblHome16[[#This Row],[Jan]:[Dec]])</f>
        <v>0</v>
      </c>
      <c r="O19" s="6"/>
    </row>
    <row r="20" spans="1:15" x14ac:dyDescent="0.2">
      <c r="A20" t="s">
        <v>20</v>
      </c>
      <c r="B20" s="11">
        <f>SUBTOTAL(109,tblHome16[Jan])</f>
        <v>0</v>
      </c>
      <c r="C20" s="6">
        <f>SUBTOTAL(109,tblHome16[Feb])</f>
        <v>0</v>
      </c>
      <c r="D20" s="6">
        <f>SUBTOTAL(109,tblHome16[March])</f>
        <v>0</v>
      </c>
      <c r="E20" s="6">
        <f>SUBTOTAL(109,tblHome16[April])</f>
        <v>0</v>
      </c>
      <c r="F20" s="6">
        <f>SUBTOTAL(109,tblHome16[May])</f>
        <v>0</v>
      </c>
      <c r="G20" s="6">
        <f>SUBTOTAL(109,tblHome16[June])</f>
        <v>0</v>
      </c>
      <c r="H20" s="6">
        <f>SUBTOTAL(109,tblHome16[July])</f>
        <v>0</v>
      </c>
      <c r="I20" s="6">
        <f>SUBTOTAL(109,tblHome16[Aug])</f>
        <v>0</v>
      </c>
      <c r="J20" s="6">
        <f>SUBTOTAL(109,tblHome16[Sept])</f>
        <v>0</v>
      </c>
      <c r="K20" s="6">
        <f>SUBTOTAL(109,tblHome16[Oct])</f>
        <v>0</v>
      </c>
      <c r="L20" s="6">
        <f>SUBTOTAL(109,tblHome16[Nov])</f>
        <v>0</v>
      </c>
      <c r="M20" s="6">
        <f>SUBTOTAL(109,tblHome16[Dec])</f>
        <v>0</v>
      </c>
      <c r="N20" s="6">
        <f>SUBTOTAL(109,tblHome16[Year])</f>
        <v>0</v>
      </c>
      <c r="O20" s="3"/>
    </row>
    <row r="21" spans="1:1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 x14ac:dyDescent="0.2">
      <c r="A22" s="21" t="s">
        <v>25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8"/>
    </row>
    <row r="23" spans="1:15" x14ac:dyDescent="0.2">
      <c r="A23" s="19" t="s">
        <v>3</v>
      </c>
      <c r="B23" s="11"/>
      <c r="C23" s="20"/>
      <c r="D23" s="6"/>
      <c r="E23" s="20"/>
      <c r="F23" s="6"/>
      <c r="G23" s="20"/>
      <c r="H23" s="6"/>
      <c r="I23" s="20"/>
      <c r="J23" s="6"/>
      <c r="K23" s="20"/>
      <c r="L23" s="6"/>
      <c r="M23" s="20"/>
      <c r="N23" s="6">
        <f>SUM(tblDaily17[[#This Row],[Jan]:[Dec]])</f>
        <v>0</v>
      </c>
      <c r="O23" s="6"/>
    </row>
    <row r="24" spans="1:15" x14ac:dyDescent="0.2">
      <c r="A24" s="19" t="s">
        <v>4</v>
      </c>
      <c r="B24" s="11"/>
      <c r="C24" s="20"/>
      <c r="D24" s="6"/>
      <c r="E24" s="20"/>
      <c r="F24" s="6"/>
      <c r="G24" s="20"/>
      <c r="H24" s="6"/>
      <c r="I24" s="20"/>
      <c r="J24" s="6"/>
      <c r="K24" s="20"/>
      <c r="L24" s="6"/>
      <c r="M24" s="20"/>
      <c r="N24" s="6">
        <f>SUM(tblDaily17[[#This Row],[Jan]:[Dec]])</f>
        <v>0</v>
      </c>
      <c r="O24" s="6"/>
    </row>
    <row r="25" spans="1:15" x14ac:dyDescent="0.2">
      <c r="A25" s="19" t="s">
        <v>5</v>
      </c>
      <c r="B25" s="11"/>
      <c r="C25" s="20"/>
      <c r="D25" s="6"/>
      <c r="E25" s="20"/>
      <c r="F25" s="6"/>
      <c r="G25" s="20"/>
      <c r="H25" s="6"/>
      <c r="I25" s="20"/>
      <c r="J25" s="6"/>
      <c r="K25" s="20"/>
      <c r="L25" s="6"/>
      <c r="M25" s="20"/>
      <c r="N25" s="6">
        <f>SUM(tblDaily17[[#This Row],[Jan]:[Dec]])</f>
        <v>0</v>
      </c>
      <c r="O25" s="6"/>
    </row>
    <row r="26" spans="1:15" x14ac:dyDescent="0.2">
      <c r="A26" s="19" t="s">
        <v>6</v>
      </c>
      <c r="B26" s="11"/>
      <c r="C26" s="20"/>
      <c r="D26" s="6"/>
      <c r="E26" s="20"/>
      <c r="F26" s="6"/>
      <c r="G26" s="20"/>
      <c r="H26" s="6"/>
      <c r="I26" s="20"/>
      <c r="J26" s="6"/>
      <c r="K26" s="20"/>
      <c r="L26" s="6"/>
      <c r="M26" s="20"/>
      <c r="N26" s="6">
        <f>SUM(tblDaily17[[#This Row],[Jan]:[Dec]])</f>
        <v>0</v>
      </c>
      <c r="O26" s="6"/>
    </row>
    <row r="27" spans="1:15" x14ac:dyDescent="0.2">
      <c r="A27" s="19" t="s">
        <v>59</v>
      </c>
      <c r="B27" s="11"/>
      <c r="C27" s="20"/>
      <c r="D27" s="6"/>
      <c r="E27" s="20"/>
      <c r="F27" s="6"/>
      <c r="G27" s="20"/>
      <c r="H27" s="6"/>
      <c r="I27" s="20"/>
      <c r="J27" s="6"/>
      <c r="K27" s="20"/>
      <c r="L27" s="6"/>
      <c r="M27" s="20"/>
      <c r="N27" s="6">
        <f>SUM(tblDaily17[[#This Row],[Jan]:[Dec]])</f>
        <v>0</v>
      </c>
      <c r="O27" s="6"/>
    </row>
    <row r="28" spans="1:15" x14ac:dyDescent="0.2">
      <c r="A28" s="19" t="s">
        <v>58</v>
      </c>
      <c r="B28" s="11"/>
      <c r="C28" s="20"/>
      <c r="D28" s="6"/>
      <c r="E28" s="20"/>
      <c r="F28" s="6"/>
      <c r="G28" s="20"/>
      <c r="H28" s="6"/>
      <c r="I28" s="20"/>
      <c r="J28" s="6"/>
      <c r="K28" s="20"/>
      <c r="L28" s="6"/>
      <c r="M28" s="20"/>
      <c r="N28" s="6">
        <f>SUM(tblDaily17[[#This Row],[Jan]:[Dec]])</f>
        <v>0</v>
      </c>
      <c r="O28" s="6"/>
    </row>
    <row r="29" spans="1:15" x14ac:dyDescent="0.2">
      <c r="A29" t="s">
        <v>20</v>
      </c>
      <c r="B29" s="11">
        <f>SUBTOTAL(109,tblDaily17[Jan])</f>
        <v>0</v>
      </c>
      <c r="C29" s="6">
        <f>SUBTOTAL(109,tblDaily17[Feb])</f>
        <v>0</v>
      </c>
      <c r="D29" s="6">
        <f>SUBTOTAL(109,tblDaily17[March])</f>
        <v>0</v>
      </c>
      <c r="E29" s="6">
        <f>SUBTOTAL(109,tblDaily17[April])</f>
        <v>0</v>
      </c>
      <c r="F29" s="6">
        <f>SUBTOTAL(109,tblDaily17[May])</f>
        <v>0</v>
      </c>
      <c r="G29" s="6">
        <f>SUBTOTAL(109,tblDaily17[June])</f>
        <v>0</v>
      </c>
      <c r="H29" s="6">
        <f>SUBTOTAL(109,tblDaily17[July])</f>
        <v>0</v>
      </c>
      <c r="I29" s="6">
        <f>SUBTOTAL(109,tblDaily17[Aug])</f>
        <v>0</v>
      </c>
      <c r="J29" s="6">
        <f>SUBTOTAL(109,tblDaily17[Sept])</f>
        <v>0</v>
      </c>
      <c r="K29" s="6">
        <f>SUBTOTAL(109,tblDaily17[Oct])</f>
        <v>0</v>
      </c>
      <c r="L29" s="6">
        <f>SUBTOTAL(109,tblDaily17[Nov])</f>
        <v>0</v>
      </c>
      <c r="M29" s="6">
        <f>SUBTOTAL(109,tblDaily17[Dec])</f>
        <v>0</v>
      </c>
      <c r="N29" s="6">
        <f>SUBTOTAL(109,tblDaily17[Year])</f>
        <v>0</v>
      </c>
      <c r="O29" s="3"/>
    </row>
    <row r="30" spans="1: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" x14ac:dyDescent="0.2">
      <c r="A31" s="21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8"/>
    </row>
    <row r="32" spans="1:15" x14ac:dyDescent="0.2">
      <c r="A32" s="19" t="s">
        <v>7</v>
      </c>
      <c r="B32" s="11"/>
      <c r="C32" s="20"/>
      <c r="D32" s="6"/>
      <c r="E32" s="20"/>
      <c r="F32" s="6"/>
      <c r="G32" s="20"/>
      <c r="H32" s="6"/>
      <c r="I32" s="20"/>
      <c r="J32" s="6"/>
      <c r="K32" s="20"/>
      <c r="L32" s="6"/>
      <c r="M32" s="20"/>
      <c r="N32" s="6">
        <f>SUM(tblTransportation18[[#This Row],[Jan]:[Dec]])</f>
        <v>0</v>
      </c>
      <c r="O32" s="6"/>
    </row>
    <row r="33" spans="1:15" x14ac:dyDescent="0.2">
      <c r="A33" s="19" t="s">
        <v>8</v>
      </c>
      <c r="B33" s="11"/>
      <c r="C33" s="20"/>
      <c r="D33" s="6"/>
      <c r="E33" s="20"/>
      <c r="F33" s="6"/>
      <c r="G33" s="20"/>
      <c r="H33" s="6"/>
      <c r="I33" s="20"/>
      <c r="J33" s="6"/>
      <c r="K33" s="20"/>
      <c r="L33" s="6"/>
      <c r="M33" s="20"/>
      <c r="N33" s="6">
        <f>SUM(tblTransportation18[[#This Row],[Jan]:[Dec]])</f>
        <v>0</v>
      </c>
      <c r="O33" s="6"/>
    </row>
    <row r="34" spans="1:15" x14ac:dyDescent="0.2">
      <c r="A34" s="19" t="s">
        <v>64</v>
      </c>
      <c r="B34" s="11"/>
      <c r="C34" s="20"/>
      <c r="D34" s="6"/>
      <c r="E34" s="20"/>
      <c r="F34" s="6"/>
      <c r="G34" s="20"/>
      <c r="H34" s="6"/>
      <c r="I34" s="20"/>
      <c r="J34" s="6"/>
      <c r="K34" s="20"/>
      <c r="L34" s="6"/>
      <c r="M34" s="20"/>
      <c r="N34" s="6">
        <f>SUM(tblTransportation18[[#This Row],[Jan]:[Dec]])</f>
        <v>0</v>
      </c>
      <c r="O34" s="6"/>
    </row>
    <row r="35" spans="1:15" x14ac:dyDescent="0.2">
      <c r="A35" s="19" t="s">
        <v>10</v>
      </c>
      <c r="B35" s="11"/>
      <c r="C35" s="20"/>
      <c r="D35" s="6"/>
      <c r="E35" s="20"/>
      <c r="F35" s="6"/>
      <c r="G35" s="20"/>
      <c r="H35" s="6"/>
      <c r="I35" s="20"/>
      <c r="J35" s="6"/>
      <c r="K35" s="20"/>
      <c r="L35" s="6"/>
      <c r="M35" s="20"/>
      <c r="N35" s="6">
        <f>SUM(tblTransportation18[[#This Row],[Jan]:[Dec]])</f>
        <v>0</v>
      </c>
      <c r="O35" s="6"/>
    </row>
    <row r="36" spans="1:15" x14ac:dyDescent="0.2">
      <c r="A36" s="19" t="s">
        <v>11</v>
      </c>
      <c r="B36" s="11"/>
      <c r="C36" s="20"/>
      <c r="D36" s="6"/>
      <c r="E36" s="20"/>
      <c r="F36" s="6"/>
      <c r="G36" s="20"/>
      <c r="H36" s="6"/>
      <c r="I36" s="20"/>
      <c r="J36" s="6"/>
      <c r="K36" s="20"/>
      <c r="L36" s="6"/>
      <c r="M36" s="20"/>
      <c r="N36" s="6">
        <f>SUM(tblTransportation18[[#This Row],[Jan]:[Dec]])</f>
        <v>0</v>
      </c>
      <c r="O36" s="6"/>
    </row>
    <row r="37" spans="1:15" x14ac:dyDescent="0.2">
      <c r="A37" t="s">
        <v>20</v>
      </c>
      <c r="B37" s="11">
        <f>SUBTOTAL(109,tblTransportation18[Jan])</f>
        <v>0</v>
      </c>
      <c r="C37" s="6">
        <f>SUBTOTAL(109,tblTransportation18[Feb])</f>
        <v>0</v>
      </c>
      <c r="D37" s="6">
        <f>SUBTOTAL(109,tblTransportation18[March])</f>
        <v>0</v>
      </c>
      <c r="E37" s="6">
        <f>SUBTOTAL(109,tblTransportation18[April])</f>
        <v>0</v>
      </c>
      <c r="F37" s="6">
        <f>SUBTOTAL(109,tblTransportation18[May])</f>
        <v>0</v>
      </c>
      <c r="G37" s="6">
        <f>SUBTOTAL(109,tblTransportation18[June])</f>
        <v>0</v>
      </c>
      <c r="H37" s="6">
        <f>SUBTOTAL(109,tblTransportation18[July])</f>
        <v>0</v>
      </c>
      <c r="I37" s="6">
        <f>SUBTOTAL(109,tblTransportation18[Aug])</f>
        <v>0</v>
      </c>
      <c r="J37" s="6">
        <f>SUBTOTAL(109,tblTransportation18[Sept])</f>
        <v>0</v>
      </c>
      <c r="K37" s="6">
        <f>SUBTOTAL(109,tblTransportation18[Oct])</f>
        <v>0</v>
      </c>
      <c r="L37" s="6">
        <f>SUBTOTAL(109,tblTransportation18[Nov])</f>
        <v>0</v>
      </c>
      <c r="M37" s="6">
        <f>SUBTOTAL(109,tblTransportation18[Dec])</f>
        <v>0</v>
      </c>
      <c r="N37" s="6">
        <f>SUBTOTAL(109,tblTransportation18[Year])</f>
        <v>0</v>
      </c>
      <c r="O37" s="3"/>
    </row>
    <row r="38" spans="1:15" x14ac:dyDescent="0.2"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/>
    </row>
    <row r="39" spans="1:15" ht="15" x14ac:dyDescent="0.2">
      <c r="A39" s="21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8"/>
    </row>
    <row r="40" spans="1:15" x14ac:dyDescent="0.2">
      <c r="A40" s="19" t="s">
        <v>12</v>
      </c>
      <c r="B40" s="11"/>
      <c r="C40" s="20"/>
      <c r="D40" s="6"/>
      <c r="E40" s="20"/>
      <c r="F40" s="6"/>
      <c r="G40" s="20"/>
      <c r="H40" s="6"/>
      <c r="I40" s="20"/>
      <c r="J40" s="6"/>
      <c r="K40" s="20"/>
      <c r="L40" s="6"/>
      <c r="M40" s="20"/>
      <c r="N40" s="6">
        <f>SUM(tblFinancial25[[#This Row],[Jan]:[Dec]])</f>
        <v>0</v>
      </c>
      <c r="O40" s="6"/>
    </row>
    <row r="41" spans="1:15" x14ac:dyDescent="0.2">
      <c r="A41" s="19" t="s">
        <v>13</v>
      </c>
      <c r="B41" s="11"/>
      <c r="C41" s="20"/>
      <c r="D41" s="6"/>
      <c r="E41" s="20"/>
      <c r="F41" s="6"/>
      <c r="G41" s="20"/>
      <c r="H41" s="6"/>
      <c r="I41" s="20"/>
      <c r="J41" s="6"/>
      <c r="K41" s="20"/>
      <c r="L41" s="6"/>
      <c r="M41" s="20"/>
      <c r="N41" s="6">
        <f>SUM(tblFinancial25[[#This Row],[Jan]:[Dec]])</f>
        <v>0</v>
      </c>
      <c r="O41" s="6"/>
    </row>
    <row r="42" spans="1:15" x14ac:dyDescent="0.2">
      <c r="A42" s="19" t="s">
        <v>14</v>
      </c>
      <c r="B42" s="11"/>
      <c r="C42" s="20"/>
      <c r="D42" s="6"/>
      <c r="E42" s="20"/>
      <c r="F42" s="6"/>
      <c r="G42" s="20"/>
      <c r="H42" s="6"/>
      <c r="I42" s="20"/>
      <c r="J42" s="6"/>
      <c r="K42" s="20"/>
      <c r="L42" s="6"/>
      <c r="M42" s="20"/>
      <c r="N42" s="6">
        <f>SUM(tblFinancial25[[#This Row],[Jan]:[Dec]])</f>
        <v>0</v>
      </c>
      <c r="O42" s="6"/>
    </row>
    <row r="43" spans="1:15" x14ac:dyDescent="0.2">
      <c r="A43" s="19" t="s">
        <v>15</v>
      </c>
      <c r="B43" s="11"/>
      <c r="C43" s="20"/>
      <c r="D43" s="6"/>
      <c r="E43" s="20"/>
      <c r="F43" s="6"/>
      <c r="G43" s="20"/>
      <c r="H43" s="6"/>
      <c r="I43" s="20"/>
      <c r="J43" s="6"/>
      <c r="K43" s="20"/>
      <c r="L43" s="6"/>
      <c r="M43" s="20"/>
      <c r="N43" s="6">
        <f>SUM(tblFinancial25[[#This Row],[Jan]:[Dec]])</f>
        <v>0</v>
      </c>
      <c r="O43" s="6"/>
    </row>
    <row r="44" spans="1:15" x14ac:dyDescent="0.2">
      <c r="A44" s="19" t="s">
        <v>16</v>
      </c>
      <c r="B44" s="11"/>
      <c r="C44" s="20"/>
      <c r="D44" s="6"/>
      <c r="E44" s="20"/>
      <c r="F44" s="6"/>
      <c r="G44" s="20"/>
      <c r="H44" s="6"/>
      <c r="I44" s="20"/>
      <c r="J44" s="6"/>
      <c r="K44" s="20"/>
      <c r="L44" s="6"/>
      <c r="M44" s="20"/>
      <c r="N44" s="6">
        <f>SUM(tblFinancial25[[#This Row],[Jan]:[Dec]])</f>
        <v>0</v>
      </c>
      <c r="O44" s="6"/>
    </row>
    <row r="45" spans="1:15" x14ac:dyDescent="0.2">
      <c r="A45" t="s">
        <v>20</v>
      </c>
      <c r="B45" s="11">
        <f>SUBTOTAL(109,tblFinancial25[Jan])</f>
        <v>0</v>
      </c>
      <c r="C45" s="6">
        <f>SUBTOTAL(109,tblFinancial25[Feb])</f>
        <v>0</v>
      </c>
      <c r="D45" s="6">
        <f>SUBTOTAL(109,tblFinancial25[March])</f>
        <v>0</v>
      </c>
      <c r="E45" s="6">
        <f>SUBTOTAL(109,tblFinancial25[April])</f>
        <v>0</v>
      </c>
      <c r="F45" s="6">
        <f>SUBTOTAL(109,tblFinancial25[May])</f>
        <v>0</v>
      </c>
      <c r="G45" s="6">
        <f>SUBTOTAL(109,tblFinancial25[June])</f>
        <v>0</v>
      </c>
      <c r="H45" s="6">
        <f>SUBTOTAL(109,tblFinancial25[July])</f>
        <v>0</v>
      </c>
      <c r="I45" s="6">
        <f>SUBTOTAL(109,tblFinancial25[Aug])</f>
        <v>0</v>
      </c>
      <c r="J45" s="6">
        <f>SUBTOTAL(109,tblFinancial25[Sept])</f>
        <v>0</v>
      </c>
      <c r="K45" s="6">
        <f>SUBTOTAL(109,tblFinancial25[Oct])</f>
        <v>0</v>
      </c>
      <c r="L45" s="6">
        <f>SUBTOTAL(109,tblFinancial25[Nov])</f>
        <v>0</v>
      </c>
      <c r="M45" s="6">
        <f>SUBTOTAL(109,tblFinancial25[Dec])</f>
        <v>0</v>
      </c>
      <c r="N45" s="6">
        <f>SUBTOTAL(109,tblFinancial25[Year])</f>
        <v>0</v>
      </c>
      <c r="O45" s="3"/>
    </row>
    <row r="46" spans="1:1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" x14ac:dyDescent="0.2">
      <c r="A47" s="21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8"/>
    </row>
    <row r="48" spans="1:15" x14ac:dyDescent="0.2">
      <c r="A48" s="19" t="s">
        <v>17</v>
      </c>
      <c r="B48" s="11"/>
      <c r="C48" s="20"/>
      <c r="D48" s="6"/>
      <c r="E48" s="20"/>
      <c r="F48" s="6"/>
      <c r="G48" s="20"/>
      <c r="H48" s="6"/>
      <c r="I48" s="20"/>
      <c r="J48" s="6"/>
      <c r="K48" s="20"/>
      <c r="L48" s="6"/>
      <c r="M48" s="20"/>
      <c r="N48" s="6">
        <f>SUM(tblMisc26[[#This Row],[Jan]:[Dec]])</f>
        <v>0</v>
      </c>
      <c r="O48" s="6"/>
    </row>
    <row r="49" spans="1:15" x14ac:dyDescent="0.2">
      <c r="A49" s="19" t="s">
        <v>17</v>
      </c>
      <c r="B49" s="11"/>
      <c r="C49" s="20"/>
      <c r="D49" s="6"/>
      <c r="E49" s="20"/>
      <c r="F49" s="6"/>
      <c r="G49" s="20"/>
      <c r="H49" s="6"/>
      <c r="I49" s="20"/>
      <c r="J49" s="6"/>
      <c r="K49" s="20"/>
      <c r="L49" s="6"/>
      <c r="M49" s="20"/>
      <c r="N49" s="6">
        <f>SUM(tblMisc26[[#This Row],[Jan]:[Dec]])</f>
        <v>0</v>
      </c>
      <c r="O49" s="6"/>
    </row>
    <row r="50" spans="1:15" x14ac:dyDescent="0.2">
      <c r="A50" s="19" t="s">
        <v>17</v>
      </c>
      <c r="B50" s="11"/>
      <c r="C50" s="20"/>
      <c r="D50" s="6"/>
      <c r="E50" s="20"/>
      <c r="F50" s="6"/>
      <c r="G50" s="20"/>
      <c r="H50" s="6"/>
      <c r="I50" s="20"/>
      <c r="J50" s="6"/>
      <c r="K50" s="20"/>
      <c r="L50" s="6"/>
      <c r="M50" s="20"/>
      <c r="N50" s="6">
        <f>SUM(tblMisc26[[#This Row],[Jan]:[Dec]])</f>
        <v>0</v>
      </c>
      <c r="O50" s="6"/>
    </row>
    <row r="51" spans="1:15" x14ac:dyDescent="0.2">
      <c r="A51" s="19" t="s">
        <v>17</v>
      </c>
      <c r="B51" s="11"/>
      <c r="C51" s="20"/>
      <c r="D51" s="6"/>
      <c r="E51" s="20"/>
      <c r="F51" s="6"/>
      <c r="G51" s="20"/>
      <c r="H51" s="6"/>
      <c r="I51" s="20"/>
      <c r="J51" s="6"/>
      <c r="K51" s="20"/>
      <c r="L51" s="6"/>
      <c r="M51" s="20"/>
      <c r="N51" s="6">
        <f>SUM(tblMisc26[[#This Row],[Jan]:[Dec]])</f>
        <v>0</v>
      </c>
      <c r="O51" s="6"/>
    </row>
    <row r="52" spans="1:15" x14ac:dyDescent="0.2">
      <c r="A52" t="s">
        <v>20</v>
      </c>
      <c r="B52" s="11">
        <f>SUBTOTAL(109,tblMisc26[Jan])</f>
        <v>0</v>
      </c>
      <c r="C52" s="6">
        <f>SUBTOTAL(109,tblMisc26[Feb])</f>
        <v>0</v>
      </c>
      <c r="D52" s="6">
        <f>SUBTOTAL(109,tblMisc26[March])</f>
        <v>0</v>
      </c>
      <c r="E52" s="6">
        <f>SUBTOTAL(109,tblMisc26[April])</f>
        <v>0</v>
      </c>
      <c r="F52" s="6">
        <f>SUBTOTAL(109,tblMisc26[May])</f>
        <v>0</v>
      </c>
      <c r="G52" s="6">
        <f>SUBTOTAL(109,tblMisc26[June])</f>
        <v>0</v>
      </c>
      <c r="H52" s="6">
        <f>SUBTOTAL(109,tblMisc26[July])</f>
        <v>0</v>
      </c>
      <c r="I52" s="6">
        <f>SUBTOTAL(109,tblMisc26[Aug])</f>
        <v>0</v>
      </c>
      <c r="J52" s="6">
        <f>SUBTOTAL(109,tblMisc26[Sept])</f>
        <v>0</v>
      </c>
      <c r="K52" s="6">
        <f>SUBTOTAL(109,tblMisc26[Oct])</f>
        <v>0</v>
      </c>
      <c r="L52" s="6">
        <f>SUBTOTAL(109,tblMisc26[Nov])</f>
        <v>0</v>
      </c>
      <c r="M52" s="6">
        <f>SUBTOTAL(109,tblMisc26[Dec])</f>
        <v>0</v>
      </c>
      <c r="N52" s="6">
        <f>SUBTOTAL(109,tblMisc26[Year])</f>
        <v>0</v>
      </c>
      <c r="O52" s="3"/>
    </row>
    <row r="53" spans="1:15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" x14ac:dyDescent="0.2">
      <c r="A54" s="2" t="s">
        <v>28</v>
      </c>
      <c r="B54" s="10" t="s">
        <v>30</v>
      </c>
      <c r="C54" s="5" t="s">
        <v>31</v>
      </c>
      <c r="D54" s="5" t="s">
        <v>33</v>
      </c>
      <c r="E54" s="5" t="s">
        <v>34</v>
      </c>
      <c r="F54" s="5" t="s">
        <v>32</v>
      </c>
      <c r="G54" s="5" t="s">
        <v>35</v>
      </c>
      <c r="H54" s="5" t="s">
        <v>36</v>
      </c>
      <c r="I54" s="5" t="s">
        <v>37</v>
      </c>
      <c r="J54" s="5" t="s">
        <v>38</v>
      </c>
      <c r="K54" s="5" t="s">
        <v>39</v>
      </c>
      <c r="L54" s="5" t="s">
        <v>40</v>
      </c>
      <c r="M54" s="5" t="s">
        <v>41</v>
      </c>
      <c r="N54" s="5" t="s">
        <v>42</v>
      </c>
      <c r="O54" s="2" t="s">
        <v>44</v>
      </c>
    </row>
    <row r="55" spans="1:15" x14ac:dyDescent="0.2">
      <c r="A55" t="s">
        <v>18</v>
      </c>
      <c r="B55" s="11">
        <f>SUM(tblMisc26[[#Totals],[Jan]]+tblFinancial25[[#Totals],[Jan]]+tblTransportation18[[#Totals],[Jan]]+tblDaily17[[#Totals],[Jan]]+tblHome16[[#Totals],[Jan]])</f>
        <v>0</v>
      </c>
      <c r="C55" s="11">
        <f>SUM(tblMisc26[[#Totals],[Feb]]+tblFinancial25[[#Totals],[Feb]]+tblTransportation18[[#Totals],[Feb]]+tblDaily17[[#Totals],[Feb]]+tblHome16[[#Totals],[Feb]])</f>
        <v>0</v>
      </c>
      <c r="D55" s="11">
        <f>SUM(tblMisc26[[#Totals],[March]]+tblFinancial25[[#Totals],[March]]+tblTransportation18[[#Totals],[March]]+tblDaily17[[#Totals],[March]]+tblHome16[[#Totals],[March]])</f>
        <v>0</v>
      </c>
      <c r="E55" s="11">
        <f>SUM(tblMisc26[[#Totals],[April]]+tblFinancial25[[#Totals],[April]]+tblTransportation18[[#Totals],[April]]+tblDaily17[[#Totals],[April]]+tblHome16[[#Totals],[April]])</f>
        <v>0</v>
      </c>
      <c r="F55" s="11">
        <f>SUM(tblMisc26[[#Totals],[May]]+tblFinancial25[[#Totals],[May]]+tblTransportation18[[#Totals],[May]]+tblDaily17[[#Totals],[May]]+tblHome16[[#Totals],[May]])</f>
        <v>0</v>
      </c>
      <c r="G55" s="11">
        <f>SUM(tblMisc26[[#Totals],[June]]+tblFinancial25[[#Totals],[June]]+tblTransportation18[[#Totals],[June]]+tblDaily17[[#Totals],[June]]+tblHome16[[#Totals],[June]])</f>
        <v>0</v>
      </c>
      <c r="H55" s="11">
        <f>SUM(tblMisc26[[#Totals],[July]]+tblFinancial25[[#Totals],[July]]+tblTransportation18[[#Totals],[July]]+tblDaily17[[#Totals],[July]]+tblHome16[[#Totals],[July]])</f>
        <v>0</v>
      </c>
      <c r="I55" s="11">
        <f>SUM(tblMisc26[[#Totals],[Aug]]+tblFinancial25[[#Totals],[Aug]]+tblTransportation18[[#Totals],[Aug]]+tblDaily17[[#Totals],[Aug]]+tblHome16[[#Totals],[Aug]])</f>
        <v>0</v>
      </c>
      <c r="J55" s="11">
        <f>SUM(tblMisc26[[#Totals],[Sept]]+tblFinancial25[[#Totals],[Sept]]+tblTransportation18[[#Totals],[Sept]]+tblDaily17[[#Totals],[Sept]]+tblHome16[[#Totals],[Sept]])</f>
        <v>0</v>
      </c>
      <c r="K55" s="11">
        <f>SUM(tblMisc26[[#Totals],[Oct]]+tblFinancial25[[#Totals],[Oct]]+tblTransportation18[[#Totals],[Oct]]+tblDaily17[[#Totals],[Oct]]+tblHome16[[#Totals],[Oct]])</f>
        <v>0</v>
      </c>
      <c r="L55" s="11">
        <f>SUM(tblMisc26[[#Totals],[Nov]]+tblFinancial25[[#Totals],[Nov]]+tblTransportation18[[#Totals],[Nov]]+tblDaily17[[#Totals],[Nov]]+tblHome16[[#Totals],[Nov]])</f>
        <v>0</v>
      </c>
      <c r="M55" s="11">
        <f>SUM(tblMisc26[[#Totals],[Dec]]+tblFinancial25[[#Totals],[Dec]]+tblTransportation18[[#Totals],[Dec]]+tblDaily17[[#Totals],[Dec]]+tblHome16[[#Totals],[Dec]])</f>
        <v>0</v>
      </c>
      <c r="N55" s="11">
        <f>SUM(tblMisc26[[#Totals],[Year]]+tblFinancial25[[#Totals],[Year]]+tblTransportation18[[#Totals],[Year]]+tblDaily17[[#Totals],[Year]]+tblHome16[[#Totals],[Year]])</f>
        <v>0</v>
      </c>
      <c r="O55" s="6"/>
    </row>
    <row r="56" spans="1:15" x14ac:dyDescent="0.2">
      <c r="A56" t="s">
        <v>19</v>
      </c>
      <c r="B56" s="11">
        <f>tblIncome15[[#Totals],[Jan]]-B55</f>
        <v>0</v>
      </c>
      <c r="C56" s="6">
        <f>tblIncome15[[#Totals],[Feb]]-C55</f>
        <v>0</v>
      </c>
      <c r="D56" s="6">
        <f>tblIncome15[[#Totals],[March]]-D55</f>
        <v>0</v>
      </c>
      <c r="E56" s="6">
        <f>tblIncome15[[#Totals],[April]]-E55</f>
        <v>0</v>
      </c>
      <c r="F56" s="6">
        <f>tblIncome15[[#Totals],[May]]-F55</f>
        <v>0</v>
      </c>
      <c r="G56" s="6">
        <f>tblIncome15[[#Totals],[June]]-G55</f>
        <v>0</v>
      </c>
      <c r="H56" s="6">
        <f>tblIncome15[[#Totals],[July]]-H55</f>
        <v>0</v>
      </c>
      <c r="I56" s="6">
        <f>tblIncome15[[#Totals],[Aug]]-I55</f>
        <v>0</v>
      </c>
      <c r="J56" s="6">
        <f>tblIncome15[[#Totals],[Sept]]-J55</f>
        <v>0</v>
      </c>
      <c r="K56" s="6">
        <f>tblIncome15[[#Totals],[Oct]]-K55</f>
        <v>0</v>
      </c>
      <c r="L56" s="6">
        <f>tblIncome15[[#Totals],[Nov]]-L55</f>
        <v>0</v>
      </c>
      <c r="M56" s="6">
        <f>tblIncome15[[#Totals],[Dec]]-M55</f>
        <v>0</v>
      </c>
      <c r="N56" s="6">
        <f>tblIncome15[[#Totals],[Year]]-N55</f>
        <v>0</v>
      </c>
      <c r="O56" s="6"/>
    </row>
  </sheetData>
  <mergeCells count="5">
    <mergeCell ref="A53:O53"/>
    <mergeCell ref="A10:O10"/>
    <mergeCell ref="A21:O21"/>
    <mergeCell ref="A30:O30"/>
    <mergeCell ref="A46:O46"/>
  </mergeCells>
  <conditionalFormatting sqref="B56:N56">
    <cfRule type="cellIs" dxfId="188" priority="1" operator="lessThan">
      <formula>0</formula>
    </cfRule>
  </conditionalFormatting>
  <pageMargins left="0.7" right="0.7" top="0.75" bottom="0.75" header="0.3" footer="0.3"/>
  <pageSetup scale="65" orientation="landscape" r:id="rId1"/>
  <ignoredErrors>
    <ignoredError sqref="B55:B56 C55:M56 N55:N56" calculatedColumn="1"/>
  </ignoredErrors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- 1pg'!B14:M14</xm:f>
              <xm:sqref>O14</xm:sqref>
            </x14:sparkline>
            <x14:sparkline>
              <xm:f>'Personal Budget - 1pg'!B15:M15</xm:f>
              <xm:sqref>O15</xm:sqref>
            </x14:sparkline>
            <x14:sparkline>
              <xm:f>'Personal Budget - 1pg'!B16:M16</xm:f>
              <xm:sqref>O16</xm:sqref>
            </x14:sparkline>
            <x14:sparkline>
              <xm:f>'Personal Budget - 1pg'!B17:M17</xm:f>
              <xm:sqref>O17</xm:sqref>
            </x14:sparkline>
            <x14:sparkline>
              <xm:f>'Personal Budget - 1pg'!B18:M18</xm:f>
              <xm:sqref>O18</xm:sqref>
            </x14:sparkline>
            <x14:sparkline>
              <xm:f>'Personal Budget - 1pg'!B19:M19</xm:f>
              <xm:sqref>O19</xm:sqref>
            </x14:sparkline>
            <x14:sparkline>
              <xm:f>'Personal Budget - 1pg'!B20:M20</xm:f>
              <xm:sqref>O20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- 1pg'!B13:M13</xm:f>
              <xm:sqref>O13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- 1pg'!B23:M23</xm:f>
              <xm:sqref>O23</xm:sqref>
            </x14:sparkline>
            <x14:sparkline>
              <xm:f>'Personal Budget - 1pg'!B24:M24</xm:f>
              <xm:sqref>O24</xm:sqref>
            </x14:sparkline>
            <x14:sparkline>
              <xm:f>'Personal Budget - 1pg'!B25:M25</xm:f>
              <xm:sqref>O25</xm:sqref>
            </x14:sparkline>
            <x14:sparkline>
              <xm:f>'Personal Budget - 1pg'!B26:M26</xm:f>
              <xm:sqref>O26</xm:sqref>
            </x14:sparkline>
            <x14:sparkline>
              <xm:f>'Personal Budget - 1pg'!B27:M27</xm:f>
              <xm:sqref>O27</xm:sqref>
            </x14:sparkline>
            <x14:sparkline>
              <xm:f>'Personal Budget - 1pg'!B28:M28</xm:f>
              <xm:sqref>O28</xm:sqref>
            </x14:sparkline>
            <x14:sparkline>
              <xm:f>'Personal Budget - 1pg'!B29:M29</xm:f>
              <xm:sqref>O29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- 1pg'!B32:M32</xm:f>
              <xm:sqref>O32</xm:sqref>
            </x14:sparkline>
            <x14:sparkline>
              <xm:f>'Personal Budget - 1pg'!B33:M33</xm:f>
              <xm:sqref>O33</xm:sqref>
            </x14:sparkline>
            <x14:sparkline>
              <xm:f>'Personal Budget - 1pg'!B34:M34</xm:f>
              <xm:sqref>O34</xm:sqref>
            </x14:sparkline>
            <x14:sparkline>
              <xm:f>'Personal Budget - 1pg'!B35:M35</xm:f>
              <xm:sqref>O35</xm:sqref>
            </x14:sparkline>
            <x14:sparkline>
              <xm:f>'Personal Budget - 1pg'!B36:M36</xm:f>
              <xm:sqref>O36</xm:sqref>
            </x14:sparkline>
            <x14:sparkline>
              <xm:f>'Personal Budget - 1pg'!B37:M37</xm:f>
              <xm:sqref>O37</xm:sqref>
            </x14:sparkline>
            <x14:sparkline>
              <xm:f>'Personal Budget - 1pg'!B38:M38</xm:f>
              <xm:sqref>O38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- 1pg'!B40:M40</xm:f>
              <xm:sqref>O40</xm:sqref>
            </x14:sparkline>
            <x14:sparkline>
              <xm:f>'Personal Budget - 1pg'!B41:M41</xm:f>
              <xm:sqref>O41</xm:sqref>
            </x14:sparkline>
            <x14:sparkline>
              <xm:f>'Personal Budget - 1pg'!B42:M42</xm:f>
              <xm:sqref>O42</xm:sqref>
            </x14:sparkline>
            <x14:sparkline>
              <xm:f>'Personal Budget - 1pg'!B43:M43</xm:f>
              <xm:sqref>O43</xm:sqref>
            </x14:sparkline>
            <x14:sparkline>
              <xm:f>'Personal Budget - 1pg'!B44:M44</xm:f>
              <xm:sqref>O44</xm:sqref>
            </x14:sparkline>
            <x14:sparkline>
              <xm:f>'Personal Budget - 1pg'!B45:M45</xm:f>
              <xm:sqref>O45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- 1pg'!B48:M48</xm:f>
              <xm:sqref>O48</xm:sqref>
            </x14:sparkline>
            <x14:sparkline>
              <xm:f>'Personal Budget - 1pg'!B49:M49</xm:f>
              <xm:sqref>O49</xm:sqref>
            </x14:sparkline>
            <x14:sparkline>
              <xm:f>'Personal Budget - 1pg'!B50:M50</xm:f>
              <xm:sqref>O50</xm:sqref>
            </x14:sparkline>
            <x14:sparkline>
              <xm:f>'Personal Budget - 1pg'!B51:M51</xm:f>
              <xm:sqref>O51</xm:sqref>
            </x14:sparkline>
            <x14:sparkline>
              <xm:f>'Personal Budget - 1pg'!B52:M52</xm:f>
              <xm:sqref>O52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- 1pg'!B5:M5</xm:f>
              <xm:sqref>O5</xm:sqref>
            </x14:sparkline>
            <x14:sparkline>
              <xm:f>'Personal Budget - 1pg'!B6:M6</xm:f>
              <xm:sqref>O6</xm:sqref>
            </x14:sparkline>
            <x14:sparkline>
              <xm:f>'Personal Budget - 1pg'!B7:M7</xm:f>
              <xm:sqref>O7</xm:sqref>
            </x14:sparkline>
            <x14:sparkline>
              <xm:f>'Personal Budget - 1pg'!B8:M8</xm:f>
              <xm:sqref>O8</xm:sqref>
            </x14:sparkline>
            <x14:sparkline>
              <xm:f>'Personal Budget - 1pg'!B9:M9</xm:f>
              <xm:sqref>O9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 - 1pg'!B55:M55</xm:f>
              <xm:sqref>O55</xm:sqref>
            </x14:sparkline>
            <x14:sparkline>
              <xm:f>'Personal Budget - 1pg'!B56:M56</xm:f>
              <xm:sqref>O56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581154-FF2E-4421-95A3-C3D4F3696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 - 1pg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Milliron</dc:creator>
  <cp:lastModifiedBy>Jessica Cushman-Dunlop</cp:lastModifiedBy>
  <cp:lastPrinted>2016-06-27T14:04:02Z</cp:lastPrinted>
  <dcterms:created xsi:type="dcterms:W3CDTF">2016-06-24T20:45:31Z</dcterms:created>
  <dcterms:modified xsi:type="dcterms:W3CDTF">2016-06-27T14:05:46Z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</Properties>
</file>