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34" activeTab="7"/>
  </bookViews>
  <sheets>
    <sheet name="Elemental Breakdown" sheetId="1" r:id="rId1"/>
    <sheet name="PPC" sheetId="2" r:id="rId2"/>
    <sheet name="TPC" sheetId="3" r:id="rId3"/>
    <sheet name="FE" sheetId="4" r:id="rId4"/>
    <sheet name="OE" sheetId="5" r:id="rId5"/>
    <sheet name="SE" sheetId="6" r:id="rId6"/>
    <sheet name="PE" sheetId="7" r:id="rId7"/>
    <sheet name="DE" sheetId="8" r:id="rId8"/>
    <sheet name="CE" sheetId="9" r:id="rId9"/>
    <sheet name="I&amp;R" sheetId="10" r:id="rId10"/>
    <sheet name="D&amp;PD" sheetId="11" r:id="rId11"/>
    <sheet name="Construction" sheetId="12" r:id="rId12"/>
    <sheet name="Summary Sheet" sheetId="13" r:id="rId13"/>
    <sheet name="Construction &amp; Prop Estimate" sheetId="14" r:id="rId14"/>
    <sheet name="Cashflow" sheetId="15" r:id="rId15"/>
    <sheet name="Macro Data" sheetId="16" state="hidden" r:id="rId16"/>
  </sheets>
  <externalReferences>
    <externalReference r:id="rId19"/>
  </externalReferences>
  <definedNames>
    <definedName name="Construction_Works" localSheetId="14">'Cashflow'!#REF!</definedName>
    <definedName name="Construction_Works" localSheetId="8">'CE'!#REF!</definedName>
    <definedName name="Construction_Works" localSheetId="11">'Construction'!#REF!</definedName>
    <definedName name="Construction_Works" localSheetId="10">'D&amp;PD'!#REF!</definedName>
    <definedName name="Construction_Works" localSheetId="7">'DE'!#REF!</definedName>
    <definedName name="Construction_Works" localSheetId="3">'FE'!#REF!</definedName>
    <definedName name="Construction_Works" localSheetId="9">'I&amp;R'!#REF!</definedName>
    <definedName name="Construction_Works" localSheetId="6">'PE'!#REF!</definedName>
    <definedName name="Construction_Works" localSheetId="5">'SE'!#REF!</definedName>
    <definedName name="Construction_Works">#REF!</definedName>
    <definedName name="Diff_FEC1_PAC2">'Macro Data'!$D$5</definedName>
    <definedName name="Diff_FEC2_FEC1">'Macro Data'!$D$6</definedName>
    <definedName name="Diff_Land3_Land2">'Macro Data'!$D$8</definedName>
    <definedName name="Diff_PAC1_ROC2">'Macro Data'!$D$3</definedName>
    <definedName name="Diff_PAC2_PAC1">'Macro Data'!$D$4</definedName>
    <definedName name="Diff_Report1_FEC2">'Macro Data'!$D$10</definedName>
    <definedName name="Diff_Report2_Report3" localSheetId="10">'[1]Macro Data'!#REF!</definedName>
    <definedName name="Diff_Report2_Report3">'Macro Data'!#REF!</definedName>
    <definedName name="Diff_ROC2_ROC1">'Macro Data'!$D$2</definedName>
    <definedName name="Difference">'Macro Data'!$B$3</definedName>
    <definedName name="FEC1_Construction">#REF!</definedName>
    <definedName name="FEC1_full_list">#REF!</definedName>
    <definedName name="FEC1_Ins_Total_Contingency">#REF!</definedName>
    <definedName name="FEC1_Insert_Start">#REF!</definedName>
    <definedName name="FEC1_List_Start">#REF!</definedName>
    <definedName name="FEC1_partial_list">#REF!</definedName>
    <definedName name="FEC1_Price_Contingency">#REF!</definedName>
    <definedName name="FEC1_Total_Contingency">#REF!</definedName>
    <definedName name="FEC1Count">'Macro Data'!$B$5</definedName>
    <definedName name="FEC2_Construction">#REF!</definedName>
    <definedName name="FEC2_full_list">#REF!</definedName>
    <definedName name="FEC2_Insert_Start">#REF!</definedName>
    <definedName name="FEC2_item_list">#REF!</definedName>
    <definedName name="FEC2_List_Original_Contract">#REF!</definedName>
    <definedName name="FEC2_List_Start">#REF!</definedName>
    <definedName name="FEC2_List_Works_Contingency">#REF!</definedName>
    <definedName name="FEC2Count">'Macro Data'!$B$6</definedName>
    <definedName name="FEC2ItemCount">'Macro Data'!$B$9</definedName>
    <definedName name="Land2_Compensation_Total" localSheetId="10">'[1]PPC'!#REF!</definedName>
    <definedName name="Land2_Compensation_Total" localSheetId="2">'TPC'!#REF!</definedName>
    <definedName name="Land2_Compensation_Total">'PPC'!#REF!</definedName>
    <definedName name="Land2_full_list" localSheetId="2">'TPC'!$B$7:$G$18</definedName>
    <definedName name="Land2_full_list">'PPC'!$B$9:$H$19</definedName>
    <definedName name="Land2_Ins_Compensation_Total" localSheetId="10">'[1]PPC'!#REF!</definedName>
    <definedName name="Land2_Ins_Compensation_Total" localSheetId="2">'TPC'!#REF!</definedName>
    <definedName name="Land2_Ins_Compensation_Total">'PPC'!#REF!</definedName>
    <definedName name="Land2_Ins_Net_Land" localSheetId="10">'[1]PPC'!#REF!</definedName>
    <definedName name="Land2_Ins_Net_Land" localSheetId="2">'TPC'!#REF!</definedName>
    <definedName name="Land2_Ins_Net_Land">'PPC'!#REF!</definedName>
    <definedName name="Land2_Ins_Net_Land_Cost_Total" localSheetId="10">'[1]PPC'!#REF!</definedName>
    <definedName name="Land2_Ins_Net_Land_Cost_Total" localSheetId="2">'TPC'!#REF!</definedName>
    <definedName name="Land2_Ins_Net_Land_Cost_Total">'PPC'!#REF!</definedName>
    <definedName name="Land2_Ins_Total_Land" localSheetId="10">'[1]PPC'!#REF!</definedName>
    <definedName name="Land2_Ins_Total_Land" localSheetId="2">'TPC'!#REF!</definedName>
    <definedName name="Land2_Ins_Total_Land">'PPC'!#REF!</definedName>
    <definedName name="Land2_Net_Land" localSheetId="2">'TPC'!#REF!</definedName>
    <definedName name="Land2_Net_Land">'PPC'!$F$9:$F$19</definedName>
    <definedName name="Land2_Net_Land_Cost_Total" localSheetId="10">'[1]PPC'!#REF!</definedName>
    <definedName name="Land2_Net_Land_Cost_Total" localSheetId="2">'TPC'!$G$7:$G$18</definedName>
    <definedName name="Land2_Net_Land_Cost_Total">'PPC'!#REF!</definedName>
    <definedName name="Land2_Partial_list" localSheetId="2">'TPC'!$B$7:$D$18</definedName>
    <definedName name="Land2_Partial_list">'PPC'!$B$9:$D$19</definedName>
    <definedName name="Land2_Total_Land" localSheetId="10">'[1]PPC'!#REF!</definedName>
    <definedName name="Land2_Total_Land" localSheetId="2">'TPC'!#REF!</definedName>
    <definedName name="Land2_Total_Land">'PPC'!#REF!</definedName>
    <definedName name="Land2Count">'Macro Data'!$B$7</definedName>
    <definedName name="Land3_Bottom_of_Range">#REF!</definedName>
    <definedName name="Land3_Compensation_Contingency">#REF!</definedName>
    <definedName name="Land3_Compensation_Total">#REF!</definedName>
    <definedName name="Land3_full_list">#REF!</definedName>
    <definedName name="Land3_Ins_Compensation_Contingency">#REF!</definedName>
    <definedName name="Land3_Ins_Compensation_Total">#REF!</definedName>
    <definedName name="Land3_Ins_Net_Land">#REF!</definedName>
    <definedName name="Land3_Ins_Net_Land_Cost_Total">#REF!</definedName>
    <definedName name="Land3_Ins_Price_Contingency">#REF!</definedName>
    <definedName name="Land3_Ins_Total_Land">#REF!</definedName>
    <definedName name="Land3_Insert_Start">#REF!</definedName>
    <definedName name="Land3_List_Start">#REF!</definedName>
    <definedName name="Land3_Net_Land">#REF!</definedName>
    <definedName name="Land3_Net_Land_Cost_Total">#REF!</definedName>
    <definedName name="Land3_Partial_list">#REF!</definedName>
    <definedName name="Land3_Price_Contingency">#REF!</definedName>
    <definedName name="Land3_Total_Land">#REF!</definedName>
    <definedName name="Land3_Update_Start">#REF!</definedName>
    <definedName name="Land3Count">'Macro Data'!$B$8</definedName>
    <definedName name="PAC1_Construction">#REF!</definedName>
    <definedName name="PAC1_full_list">#REF!</definedName>
    <definedName name="PAC1_Ins_Total_Contingency">#REF!</definedName>
    <definedName name="PAC1_Insert_Start">#REF!</definedName>
    <definedName name="PAC1_List_Start">#REF!</definedName>
    <definedName name="PAC1_Total_Contingency">#REF!</definedName>
    <definedName name="PAC1Count">'Macro Data'!$B$3</definedName>
    <definedName name="PAC2_Construction">#REF!</definedName>
    <definedName name="PAC2_full_list">#REF!</definedName>
    <definedName name="PAC2_Ins_Total_Contingency">#REF!</definedName>
    <definedName name="PAC2_Insert_Start">#REF!</definedName>
    <definedName name="PAC2_List_Start">#REF!</definedName>
    <definedName name="PAC2_Price_Contingency">#REF!</definedName>
    <definedName name="PAC2_Total_Contingency">#REF!</definedName>
    <definedName name="PAC2Count">'Macro Data'!$B$4</definedName>
    <definedName name="_xlnm.Print_Area" localSheetId="8">'CE'!$A$1:$E$60</definedName>
    <definedName name="_xlnm.Print_Area" localSheetId="11">'Construction'!$A$1:$E$47</definedName>
    <definedName name="_xlnm.Print_Area" localSheetId="10">'D&amp;PD'!$A$1:$E$52</definedName>
    <definedName name="_xlnm.Print_Area" localSheetId="3">'FE'!$A$1:$E$58</definedName>
    <definedName name="_xlnm.Print_Area" localSheetId="9">'I&amp;R'!$A$6:$E$51</definedName>
    <definedName name="_xlnm.Print_Area" localSheetId="4">'OE'!$A$1:$E$59</definedName>
    <definedName name="_xlnm.Print_Area" localSheetId="5">'SE'!$A$1:$E$60</definedName>
    <definedName name="_xlnm.Print_Area" localSheetId="12">'Summary Sheet'!$C$3:$H$27</definedName>
    <definedName name="_xlnm.Print_Area" localSheetId="2">'TPC'!$A$1:$G$33</definedName>
    <definedName name="_xlnm.Print_Titles" localSheetId="14">'Cashflow'!$1:$7</definedName>
    <definedName name="_xlnm.Print_Titles" localSheetId="8">'CE'!$1:$5</definedName>
    <definedName name="_xlnm.Print_Titles" localSheetId="11">'Construction'!$1:$6</definedName>
    <definedName name="_xlnm.Print_Titles" localSheetId="10">'D&amp;PD'!$1:$2</definedName>
    <definedName name="_xlnm.Print_Titles" localSheetId="7">'DE'!$1:$5</definedName>
    <definedName name="_xlnm.Print_Titles" localSheetId="0">'Elemental Breakdown'!$5:$5</definedName>
    <definedName name="_xlnm.Print_Titles" localSheetId="3">'FE'!$2:$5</definedName>
    <definedName name="_xlnm.Print_Titles" localSheetId="9">'I&amp;R'!$6:$6</definedName>
    <definedName name="_xlnm.Print_Titles" localSheetId="6">'PE'!$1:$5</definedName>
    <definedName name="_xlnm.Print_Titles" localSheetId="1">'PPC'!$1:$6</definedName>
    <definedName name="_xlnm.Print_Titles" localSheetId="5">'SE'!$1:$5</definedName>
    <definedName name="_xlnm.Print_Titles" localSheetId="2">'TPC'!$1:$4</definedName>
    <definedName name="Project_Name">#REF!</definedName>
    <definedName name="Report1_Bottom_of_Range">#REF!</definedName>
    <definedName name="Report1_Construction_Works">#REF!</definedName>
    <definedName name="Report1_Cum_Conting">#REF!</definedName>
    <definedName name="Report1_Cum_Conting_Start">#REF!</definedName>
    <definedName name="Report1_Cum_Exp">#REF!</definedName>
    <definedName name="Report1_Cum_Exp_Start">#REF!</definedName>
    <definedName name="Report1_Font_Set">#REF!</definedName>
    <definedName name="Report1_Full_List">#REF!</definedName>
    <definedName name="Report1_Ins_Contingency_Usage_This_Month">#REF!</definedName>
    <definedName name="Report1_Ins_Current_Project_Commitment">#REF!</definedName>
    <definedName name="Report1_Ins_Expenditure_This_Month">#REF!</definedName>
    <definedName name="Report1_Ins_Forecast_Contingency_Usage">#REF!</definedName>
    <definedName name="Report1_Ins_Forecast_Total_Expenditure">#REF!</definedName>
    <definedName name="Report1_Ins_Original_Contract_Commitment">#REF!</definedName>
    <definedName name="Report1_Ins_Remaining_Contingency">#REF!</definedName>
    <definedName name="Report1_Ins_Remaining_Project_Commitment">#REF!</definedName>
    <definedName name="Report1_Ins_Total_Allocation_All_Years">#REF!</definedName>
    <definedName name="Report1_Item_List">#REF!</definedName>
    <definedName name="Report1_Item_List_Start">#REF!</definedName>
    <definedName name="Report1_List_Contingency_Usage_This_Month">#REF!</definedName>
    <definedName name="Report1_List_Contingency_Usage_To_Date">#REF!</definedName>
    <definedName name="Report1_List_Current_Project_Commitment">#REF!</definedName>
    <definedName name="Report1_List_Expenditure_This_Month">#REF!</definedName>
    <definedName name="Report1_List_Expenditure_To_Date">#REF!</definedName>
    <definedName name="Report1_List_Forecast_Contingency_Usage">#REF!</definedName>
    <definedName name="Report1_List_Forecast_Total_Expenditure">#REF!</definedName>
    <definedName name="Report1_List_Original_Contract_Commitment">#REF!</definedName>
    <definedName name="Report1_List_Other_Contingency_Usage_To_Date">#REF!</definedName>
    <definedName name="Report1_List_Other_Expenditure_To_Date">#REF!</definedName>
    <definedName name="Report1_List_Remaining_Contingency">#REF!</definedName>
    <definedName name="Report1_List_Remaining_Project_Commitment">#REF!</definedName>
    <definedName name="Report1_List_Total_Allocation_All_Years">#REF!</definedName>
    <definedName name="Report1_Original_Contingency_Start">#REF!</definedName>
    <definedName name="Report1_Original_Contract_Start">#REF!</definedName>
    <definedName name="Report1_Other_Cum_Conting_Start">#REF!</definedName>
    <definedName name="Report1_Other_Cum_Exp_Start">#REF!</definedName>
    <definedName name="Report1_Print_Area">#REF!</definedName>
    <definedName name="Report1Count">'Macro Data'!$B$10</definedName>
    <definedName name="ROC1_full_list" localSheetId="14">'Cashflow'!$A$9:$A$19</definedName>
    <definedName name="ROC1_full_list" localSheetId="8">'CE'!$A$16:$B$34</definedName>
    <definedName name="ROC1_full_list" localSheetId="11">'Construction'!$A$7:$B$24</definedName>
    <definedName name="ROC1_full_list" localSheetId="10">'D&amp;PD'!$A$3:$B$20</definedName>
    <definedName name="ROC1_full_list" localSheetId="7">'DE'!$A$16:$B$34</definedName>
    <definedName name="ROC1_full_list" localSheetId="3">'FE'!$A$16:$B$36</definedName>
    <definedName name="ROC1_full_list" localSheetId="9">'I&amp;R'!$A$7:$B$13</definedName>
    <definedName name="ROC1_full_list" localSheetId="6">'PE'!$A$16:$B$34</definedName>
    <definedName name="ROC1_full_list" localSheetId="5">'SE'!$A$16:$B$34</definedName>
    <definedName name="ROC1_full_list">#REF!</definedName>
    <definedName name="ROC1_List_Start" localSheetId="14">'Cashflow'!#REF!</definedName>
    <definedName name="ROC1_List_Start" localSheetId="8">'CE'!#REF!</definedName>
    <definedName name="ROC1_List_Start" localSheetId="11">'Construction'!#REF!</definedName>
    <definedName name="ROC1_List_Start" localSheetId="10">'D&amp;PD'!#REF!</definedName>
    <definedName name="ROC1_List_Start" localSheetId="7">'DE'!#REF!</definedName>
    <definedName name="ROC1_List_Start" localSheetId="3">'FE'!#REF!</definedName>
    <definedName name="ROC1_List_Start" localSheetId="9">'I&amp;R'!#REF!</definedName>
    <definedName name="ROC1_List_Start" localSheetId="6">'PE'!#REF!</definedName>
    <definedName name="ROC1_List_Start" localSheetId="5">'SE'!#REF!</definedName>
    <definedName name="ROC1_List_Start">#REF!</definedName>
    <definedName name="ROC1Count">'Macro Data'!$B$1</definedName>
    <definedName name="ROC2_full_list">#REF!</definedName>
    <definedName name="ROC2_Insert_Start">#REF!</definedName>
    <definedName name="ROC2_List_Start">#REF!</definedName>
    <definedName name="ROC2Count">'Macro Data'!$B$2</definedName>
    <definedName name="Z_8CA5818C_CFBF_4102_B949_6EBF03993CF0_.wvu.PrintArea" localSheetId="8" hidden="1">'CE'!$A$1:$E$60</definedName>
    <definedName name="Z_8CA5818C_CFBF_4102_B949_6EBF03993CF0_.wvu.PrintArea" localSheetId="11" hidden="1">'Construction'!$A$1:$E$47</definedName>
    <definedName name="Z_8CA5818C_CFBF_4102_B949_6EBF03993CF0_.wvu.PrintArea" localSheetId="10" hidden="1">'D&amp;PD'!$A$1:$E$52</definedName>
    <definedName name="Z_8CA5818C_CFBF_4102_B949_6EBF03993CF0_.wvu.PrintArea" localSheetId="3" hidden="1">'FE'!$A$1:$E$58</definedName>
    <definedName name="Z_8CA5818C_CFBF_4102_B949_6EBF03993CF0_.wvu.PrintArea" localSheetId="9" hidden="1">'I&amp;R'!$A$6:$E$51</definedName>
    <definedName name="Z_8CA5818C_CFBF_4102_B949_6EBF03993CF0_.wvu.PrintArea" localSheetId="4" hidden="1">'OE'!$A$1:$E$59</definedName>
    <definedName name="Z_8CA5818C_CFBF_4102_B949_6EBF03993CF0_.wvu.PrintArea" localSheetId="5" hidden="1">'SE'!$A$1:$E$60</definedName>
    <definedName name="Z_8CA5818C_CFBF_4102_B949_6EBF03993CF0_.wvu.PrintArea" localSheetId="12" hidden="1">'Summary Sheet'!$C$3:$H$27</definedName>
    <definedName name="Z_8CA5818C_CFBF_4102_B949_6EBF03993CF0_.wvu.PrintArea" localSheetId="2" hidden="1">'TPC'!$A$1:$G$33</definedName>
    <definedName name="Z_8CA5818C_CFBF_4102_B949_6EBF03993CF0_.wvu.PrintTitles" localSheetId="14" hidden="1">'Cashflow'!$1:$7</definedName>
    <definedName name="Z_8CA5818C_CFBF_4102_B949_6EBF03993CF0_.wvu.PrintTitles" localSheetId="8" hidden="1">'CE'!$1:$5</definedName>
    <definedName name="Z_8CA5818C_CFBF_4102_B949_6EBF03993CF0_.wvu.PrintTitles" localSheetId="11" hidden="1">'Construction'!$1:$6</definedName>
    <definedName name="Z_8CA5818C_CFBF_4102_B949_6EBF03993CF0_.wvu.PrintTitles" localSheetId="10" hidden="1">'D&amp;PD'!$1:$2</definedName>
    <definedName name="Z_8CA5818C_CFBF_4102_B949_6EBF03993CF0_.wvu.PrintTitles" localSheetId="7" hidden="1">'DE'!$1:$5</definedName>
    <definedName name="Z_8CA5818C_CFBF_4102_B949_6EBF03993CF0_.wvu.PrintTitles" localSheetId="0" hidden="1">'Elemental Breakdown'!$5:$5</definedName>
    <definedName name="Z_8CA5818C_CFBF_4102_B949_6EBF03993CF0_.wvu.PrintTitles" localSheetId="3" hidden="1">'FE'!$2:$5</definedName>
    <definedName name="Z_8CA5818C_CFBF_4102_B949_6EBF03993CF0_.wvu.PrintTitles" localSheetId="9" hidden="1">'I&amp;R'!$6:$6</definedName>
    <definedName name="Z_8CA5818C_CFBF_4102_B949_6EBF03993CF0_.wvu.PrintTitles" localSheetId="6" hidden="1">'PE'!$1:$5</definedName>
    <definedName name="Z_8CA5818C_CFBF_4102_B949_6EBF03993CF0_.wvu.PrintTitles" localSheetId="1" hidden="1">'PPC'!$1:$6</definedName>
    <definedName name="Z_8CA5818C_CFBF_4102_B949_6EBF03993CF0_.wvu.PrintTitles" localSheetId="5" hidden="1">'SE'!$1:$5</definedName>
    <definedName name="Z_8CA5818C_CFBF_4102_B949_6EBF03993CF0_.wvu.PrintTitles" localSheetId="2" hidden="1">'TPC'!$1:$4</definedName>
  </definedNames>
  <calcPr fullCalcOnLoad="1"/>
</workbook>
</file>

<file path=xl/comments2.xml><?xml version="1.0" encoding="utf-8"?>
<comments xmlns="http://schemas.openxmlformats.org/spreadsheetml/2006/main">
  <authors>
    <author>Computer Services</author>
  </authors>
  <commentList>
    <comment ref="C6" authorId="0">
      <text>
        <r>
          <rPr>
            <sz val="8"/>
            <rFont val="Tahoma"/>
            <family val="2"/>
          </rPr>
          <t>* Purchased column denotes whether the land has been purchased/there is entry for construction.</t>
        </r>
      </text>
    </comment>
  </commentList>
</comments>
</file>

<file path=xl/comments3.xml><?xml version="1.0" encoding="utf-8"?>
<comments xmlns="http://schemas.openxmlformats.org/spreadsheetml/2006/main">
  <authors>
    <author>Computer Services</author>
  </authors>
  <commentList>
    <comment ref="C4" authorId="0">
      <text>
        <r>
          <rPr>
            <sz val="8"/>
            <rFont val="Tahoma"/>
            <family val="2"/>
          </rPr>
          <t>*</t>
        </r>
        <r>
          <rPr>
            <sz val="8"/>
            <rFont val="Tahoma"/>
            <family val="2"/>
          </rPr>
          <t xml:space="preserve"> Purchased column denotes whether the land has been purchased/there is entry for construction</t>
        </r>
      </text>
    </comment>
  </commentList>
</comments>
</file>

<file path=xl/sharedStrings.xml><?xml version="1.0" encoding="utf-8"?>
<sst xmlns="http://schemas.openxmlformats.org/spreadsheetml/2006/main" count="1233" uniqueCount="402">
  <si>
    <t>Earthworks</t>
  </si>
  <si>
    <t>ROC1Count</t>
  </si>
  <si>
    <t>ROC2Count</t>
  </si>
  <si>
    <t>PAC1Count</t>
  </si>
  <si>
    <t>PAC2Count</t>
  </si>
  <si>
    <t>FEC1Count</t>
  </si>
  <si>
    <t>FEC2Count</t>
  </si>
  <si>
    <t>Diff_ROC2_ROC1</t>
  </si>
  <si>
    <t>Diff_PAC1_ROC2</t>
  </si>
  <si>
    <t>Diff_PAC2_PAC1</t>
  </si>
  <si>
    <t>Diff_FEC1_PAC2</t>
  </si>
  <si>
    <t>Diff_FEC2_FEC1</t>
  </si>
  <si>
    <t>Land2Count</t>
  </si>
  <si>
    <t>Land3Count</t>
  </si>
  <si>
    <t>Diff_Land3_Land2</t>
  </si>
  <si>
    <t>A</t>
  </si>
  <si>
    <t>B</t>
  </si>
  <si>
    <t>E</t>
  </si>
  <si>
    <t>Report1Count</t>
  </si>
  <si>
    <t>Diff_Report1_FEC2</t>
  </si>
  <si>
    <t>FEC2ItemCount</t>
  </si>
  <si>
    <t>Item</t>
  </si>
  <si>
    <t>Description</t>
  </si>
  <si>
    <t>$</t>
  </si>
  <si>
    <t>MSQA</t>
  </si>
  <si>
    <t>Consent monitoring fees</t>
  </si>
  <si>
    <t>Borrow to fill</t>
  </si>
  <si>
    <t>Imported fill</t>
  </si>
  <si>
    <t>Resoiling</t>
  </si>
  <si>
    <t>Archaeological</t>
  </si>
  <si>
    <t xml:space="preserve">Site decontamination </t>
  </si>
  <si>
    <t>Dewatering bores, buttress drains</t>
  </si>
  <si>
    <t>Drainage</t>
  </si>
  <si>
    <t>Surface water channel</t>
  </si>
  <si>
    <t xml:space="preserve">Surfacing (chip seal, A/C, SMA) </t>
  </si>
  <si>
    <t>Upgrade existing carriageway(s).</t>
  </si>
  <si>
    <t>Bridges</t>
  </si>
  <si>
    <t>Gabion walling</t>
  </si>
  <si>
    <t>Crib walling</t>
  </si>
  <si>
    <t>MSE walling</t>
  </si>
  <si>
    <t>Backfill behind retaining walls</t>
  </si>
  <si>
    <t>Barrier (median barrier and verge barrier)</t>
  </si>
  <si>
    <t>Emergency cross-overs and phones</t>
  </si>
  <si>
    <t>Landscaping</t>
  </si>
  <si>
    <t>Architecture</t>
  </si>
  <si>
    <t xml:space="preserve">Fencing </t>
  </si>
  <si>
    <t>Streetscaping</t>
  </si>
  <si>
    <t>Footpaths and cycleways</t>
  </si>
  <si>
    <t>Temporary traffic diversions</t>
  </si>
  <si>
    <t>Traffic management physical works costs</t>
  </si>
  <si>
    <t>Project plans, traffic management plans, environmental management plans, reporting</t>
  </si>
  <si>
    <t>C</t>
  </si>
  <si>
    <t>F</t>
  </si>
  <si>
    <t>Purchased</t>
  </si>
  <si>
    <t>Base Estimate</t>
  </si>
  <si>
    <t>I&amp;R</t>
  </si>
  <si>
    <t>D&amp;PD</t>
  </si>
  <si>
    <t>Construction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</si>
  <si>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</si>
  <si>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</si>
  <si>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</si>
  <si>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</si>
  <si>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</si>
  <si>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</si>
  <si>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</si>
  <si>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</si>
  <si>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</si>
  <si>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</si>
  <si>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</si>
  <si>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</si>
  <si>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Year 2</t>
  </si>
  <si>
    <t>Year 4</t>
  </si>
  <si>
    <t>Date of Estimate</t>
  </si>
  <si>
    <t>D</t>
  </si>
  <si>
    <t>Estimate prepared by</t>
  </si>
  <si>
    <t>Signed</t>
  </si>
  <si>
    <t>Contingency</t>
  </si>
  <si>
    <t>Note: These estimates are exclusive of escalation and GST.</t>
  </si>
  <si>
    <t>Estimate internal peer review by</t>
  </si>
  <si>
    <t>Funding Risk</t>
  </si>
  <si>
    <t>Estimate external peer review by</t>
  </si>
  <si>
    <t>Note: These estimates are exclusive of GST.</t>
  </si>
  <si>
    <t>Note: These estimates are exclusive of contingency, funding risk, escalation and GST.</t>
  </si>
  <si>
    <t>Year 3</t>
  </si>
  <si>
    <t>Note:</t>
  </si>
  <si>
    <t>Phase</t>
  </si>
  <si>
    <t>Geotechnical monitoring (inclinometers, piezometers)</t>
  </si>
  <si>
    <t>Subgrade preparation</t>
  </si>
  <si>
    <t>Subgrade stabilisation (aggregate, lime or cement)</t>
  </si>
  <si>
    <t>Base course</t>
  </si>
  <si>
    <t>Substructure (includes piling, foundations, piers, abutments and bearings)</t>
  </si>
  <si>
    <t>Establishment, temporary accommodation, disestablishment</t>
  </si>
  <si>
    <t>Abnormal costs may include special items such as rock avalanche cover, tunnels, rail bridges, ie significant non roading expenses. 
Note: This is not for miscellaneous items</t>
  </si>
  <si>
    <t xml:space="preserve">Contingency </t>
  </si>
  <si>
    <t>-</t>
  </si>
  <si>
    <t>Appendix B: Example Elemental Breakdown for Construction Costs Form</t>
  </si>
  <si>
    <t>Management of environmental compliance requirements</t>
  </si>
  <si>
    <t>Preparation and management of compliance managements plans</t>
  </si>
  <si>
    <t>Noise attenuation</t>
  </si>
  <si>
    <t>Fees</t>
  </si>
  <si>
    <t>Project Name:</t>
  </si>
  <si>
    <t>OE</t>
  </si>
  <si>
    <t xml:space="preserve">Note: </t>
  </si>
  <si>
    <t>(1) These estimates are exclusive of escalation and GST.</t>
  </si>
  <si>
    <t>SE</t>
  </si>
  <si>
    <t>PE</t>
  </si>
  <si>
    <t>DE</t>
  </si>
  <si>
    <t>CE</t>
  </si>
  <si>
    <t xml:space="preserve"> </t>
  </si>
  <si>
    <t>G</t>
  </si>
  <si>
    <t>H</t>
  </si>
  <si>
    <t>I</t>
  </si>
  <si>
    <t>K</t>
  </si>
  <si>
    <t>N</t>
  </si>
  <si>
    <t>(1) These estimates are exclusive of GST.</t>
  </si>
  <si>
    <t>Traffic management and temporary works</t>
  </si>
  <si>
    <t>Preliminary and general</t>
  </si>
  <si>
    <t>Extraordinary construction costs</t>
  </si>
  <si>
    <t>Service relocations</t>
  </si>
  <si>
    <t>Traffic services</t>
  </si>
  <si>
    <t>Retaining walls</t>
  </si>
  <si>
    <t>Pavement surfacing</t>
  </si>
  <si>
    <t>Ground improvements</t>
  </si>
  <si>
    <t>Environmental compliance</t>
  </si>
  <si>
    <t>Nil</t>
  </si>
  <si>
    <t>B1</t>
  </si>
  <si>
    <t>F1</t>
  </si>
  <si>
    <t>G1</t>
  </si>
  <si>
    <t>K1</t>
  </si>
  <si>
    <t>N1</t>
  </si>
  <si>
    <t>B2</t>
  </si>
  <si>
    <t>C2</t>
  </si>
  <si>
    <t>K2</t>
  </si>
  <si>
    <t>Contingencies</t>
  </si>
  <si>
    <t>Escalation</t>
  </si>
  <si>
    <t>TOTAL</t>
  </si>
  <si>
    <t>(A+B+C+D)</t>
  </si>
  <si>
    <t>(E+F)</t>
  </si>
  <si>
    <t xml:space="preserve">95th percentile Project Estimate </t>
  </si>
  <si>
    <t>(G+H)</t>
  </si>
  <si>
    <t>Options Estimate</t>
  </si>
  <si>
    <t>(A+C+D)</t>
  </si>
  <si>
    <t xml:space="preserve"> C</t>
  </si>
  <si>
    <t>D = (A+B+C)</t>
  </si>
  <si>
    <t>H = (E+F+G)</t>
  </si>
  <si>
    <t xml:space="preserve"> C1</t>
  </si>
  <si>
    <t>D1 = (A1+B1+C1)</t>
  </si>
  <si>
    <t>H1 = (E1+F1+G1)</t>
  </si>
  <si>
    <t>D2 = (A2+B2+C2)</t>
  </si>
  <si>
    <t>H2 = (E2+F2+G2)</t>
  </si>
  <si>
    <t>95th percentile Physical Works Contract Estimate</t>
  </si>
  <si>
    <t>J = (D+H)</t>
  </si>
  <si>
    <t>M = (D+K+L)</t>
  </si>
  <si>
    <t>P</t>
  </si>
  <si>
    <t>Q = (H+N+P)</t>
  </si>
  <si>
    <t>L</t>
  </si>
  <si>
    <t>J1 = (D1+H1)</t>
  </si>
  <si>
    <t>L1</t>
  </si>
  <si>
    <t>M1 = (D1+K1+L1)</t>
  </si>
  <si>
    <t>P1</t>
  </si>
  <si>
    <t>Q1 = (H1+N1+P1)</t>
  </si>
  <si>
    <t>J2 = (D2+H2)</t>
  </si>
  <si>
    <t>L2</t>
  </si>
  <si>
    <t>M2 = (D2+K2+L2)</t>
  </si>
  <si>
    <t>Q2 = (H2+N2+P2)</t>
  </si>
  <si>
    <t>R2 = (M2+Q2)</t>
  </si>
  <si>
    <t>(A+D)</t>
  </si>
  <si>
    <t>R = (M+Q)</t>
  </si>
  <si>
    <t>R1 = (M1+Q1)</t>
  </si>
  <si>
    <t>2.10</t>
  </si>
  <si>
    <t>5th%</t>
  </si>
  <si>
    <t>Project phase funding application</t>
  </si>
  <si>
    <t>Design and project documentation</t>
  </si>
  <si>
    <t>Project name:</t>
  </si>
  <si>
    <t>Assessment form H</t>
  </si>
  <si>
    <t>Consultancy fees</t>
  </si>
  <si>
    <t>Contract management</t>
  </si>
  <si>
    <t>Construction drawings</t>
  </si>
  <si>
    <t>Statutory applications</t>
  </si>
  <si>
    <t>Additional geotechnical testing</t>
  </si>
  <si>
    <t>Provisional sums</t>
  </si>
  <si>
    <t>Base estimate</t>
  </si>
  <si>
    <t>Funding risk</t>
  </si>
  <si>
    <t xml:space="preserve">Base D&amp;PD contract estimate/tTender price                              A1   </t>
  </si>
  <si>
    <t>Contingency (Assessed/Analysed) (Consultancy fees)</t>
  </si>
  <si>
    <t>Escalation (Consultancy fees)</t>
  </si>
  <si>
    <t>Expected D&amp;PD contract estimate</t>
  </si>
  <si>
    <t>NZTA-managed costs</t>
  </si>
  <si>
    <t>Tendering costs</t>
  </si>
  <si>
    <t>Consultation costs</t>
  </si>
  <si>
    <t>Safety audit costs</t>
  </si>
  <si>
    <t>Peer review costs (Economics)</t>
  </si>
  <si>
    <t>Peer review costs (Estimate)</t>
  </si>
  <si>
    <t>Peer review costs (Other)</t>
  </si>
  <si>
    <t>Hearing costs</t>
  </si>
  <si>
    <t>Environmental court costs</t>
  </si>
  <si>
    <t>Public relations costs</t>
  </si>
  <si>
    <t>Legal costs</t>
  </si>
  <si>
    <t>Miscellaneous other costs</t>
  </si>
  <si>
    <t>NZTA-managed costs                                                                    E1</t>
  </si>
  <si>
    <t>Contingency (Assessed/Analysed) (NZTA-managed costs)</t>
  </si>
  <si>
    <t>Escalation (NZTA-managed costs)</t>
  </si>
  <si>
    <t>Expected estimate (NZTA-managed costs)</t>
  </si>
  <si>
    <t>Expected D&amp;PD phase estimate</t>
  </si>
  <si>
    <t>Funding risk (Assessed/Analysed) (Consultancy fees)</t>
  </si>
  <si>
    <t>95th percentile D&amp;PD contract estimate</t>
  </si>
  <si>
    <t>95th percentile NZTA-managed costs</t>
  </si>
  <si>
    <t>95th percentile D&amp;PD phase estimate</t>
  </si>
  <si>
    <t>Date of estimate</t>
  </si>
  <si>
    <t>Cost index</t>
  </si>
  <si>
    <t>(2) Base contract estimate (A1) is displayed in request for tender.  For multiple phase professional services contracts the base contract estimate is the sum of the estimates for each phase.</t>
  </si>
  <si>
    <r>
      <t xml:space="preserve">(3) Once a tender price is available it is substituted for the base contract estimate, and the expected estimate is updated on this sheet and transferred to appendix V of the NZTA's </t>
    </r>
    <r>
      <rPr>
        <i/>
        <sz val="10"/>
        <rFont val="Arial Narrow"/>
        <family val="2"/>
      </rPr>
      <t>Contract procedures manual</t>
    </r>
    <r>
      <rPr>
        <sz val="10"/>
        <rFont val="Arial Narrow"/>
        <family val="2"/>
      </rPr>
      <t xml:space="preserve"> (SM021).</t>
    </r>
  </si>
  <si>
    <t>Estimate accepted by the NZTA project manager</t>
  </si>
  <si>
    <t>Project name</t>
  </si>
  <si>
    <t>Elemental breakdown for construction costs</t>
  </si>
  <si>
    <t>Sub-element totals</t>
  </si>
  <si>
    <t>Element totals</t>
  </si>
  <si>
    <t>Monitoring MSQA, NZTA-managed costs and consent monitoring fees</t>
  </si>
  <si>
    <t>Physical works</t>
  </si>
  <si>
    <t xml:space="preserve">Environmental compliance </t>
  </si>
  <si>
    <t>Site clearance, demolition</t>
  </si>
  <si>
    <t>Topsoil stripping</t>
  </si>
  <si>
    <t>Cut to fill</t>
  </si>
  <si>
    <t>Cut to waste</t>
  </si>
  <si>
    <t>Construct, maintain and remove temporary sediment control measures, temporary sediment control ponds, including temporary hydroseeding, rock check dams and silt fencing</t>
  </si>
  <si>
    <t>Ground improvement (eg drainage blankets, wick drains geotextiles)</t>
  </si>
  <si>
    <t>Stormwater drainage, temporary stream diversion and culverts and rip-rap</t>
  </si>
  <si>
    <t xml:space="preserve">Subsoil and pavement drains </t>
  </si>
  <si>
    <t>Kerbing/edgestrip</t>
  </si>
  <si>
    <t>Pavement and surfacing</t>
  </si>
  <si>
    <t>Sub-base</t>
  </si>
  <si>
    <t>Superstructure, (includes beams, finishings, tensioning, waterproofing, expansion joints, edge protection and graffiti guard)</t>
  </si>
  <si>
    <t>Timber-piled walling</t>
  </si>
  <si>
    <t>Concrete-piled walling including ground anchors</t>
  </si>
  <si>
    <t>White lines, pavement markers</t>
  </si>
  <si>
    <t>Road signs, gantries</t>
  </si>
  <si>
    <t xml:space="preserve">Traffic signals </t>
  </si>
  <si>
    <t>Marker posts</t>
  </si>
  <si>
    <t xml:space="preserve">Lighting </t>
  </si>
  <si>
    <t>NZTA cost of all local authority and utility companies (after cost share) and contractors on costs</t>
  </si>
  <si>
    <t>Landscaping and urban design</t>
  </si>
  <si>
    <t>Grassing, hydroseeding, planting, revegetation</t>
  </si>
  <si>
    <t>Land accomodation costs (also refer to project property cost funding)</t>
  </si>
  <si>
    <t>Contractor’s supervision</t>
  </si>
  <si>
    <t xml:space="preserve">Overhead, insurances </t>
  </si>
  <si>
    <t>Temporary works design and traffic management planning</t>
  </si>
  <si>
    <t>As-built requirements</t>
  </si>
  <si>
    <t>Network maintenance</t>
  </si>
  <si>
    <t>Property requirements</t>
  </si>
  <si>
    <t>(A)</t>
  </si>
  <si>
    <t>(B)</t>
  </si>
  <si>
    <t>(A-B=C)</t>
  </si>
  <si>
    <t>(D)</t>
  </si>
  <si>
    <t xml:space="preserve">Property </t>
  </si>
  <si>
    <t>(E)</t>
  </si>
  <si>
    <t xml:space="preserve">Property owner </t>
  </si>
  <si>
    <t xml:space="preserve"> (C+D+E=F)</t>
  </si>
  <si>
    <t>Property</t>
  </si>
  <si>
    <t xml:space="preserve">acquisition </t>
  </si>
  <si>
    <t>reference</t>
  </si>
  <si>
    <t>purchase cost</t>
  </si>
  <si>
    <t xml:space="preserve">(Less) </t>
  </si>
  <si>
    <t xml:space="preserve">disposal value </t>
  </si>
  <si>
    <t xml:space="preserve">Nett property </t>
  </si>
  <si>
    <t xml:space="preserve">purchase costs </t>
  </si>
  <si>
    <t>compensation costs</t>
  </si>
  <si>
    <t>accommodation works</t>
  </si>
  <si>
    <t xml:space="preserve">Nett project </t>
  </si>
  <si>
    <t>property cost</t>
  </si>
  <si>
    <t>Net property costs</t>
  </si>
  <si>
    <t>Property acquisiton agents fees</t>
  </si>
  <si>
    <t>Expected estimate</t>
  </si>
  <si>
    <t>95th percentile estimate</t>
  </si>
  <si>
    <t xml:space="preserve">Total </t>
  </si>
  <si>
    <t>(A+B+C=D)</t>
  </si>
  <si>
    <t>Total property costs</t>
  </si>
  <si>
    <t xml:space="preserve">accommodation works </t>
  </si>
  <si>
    <t xml:space="preserve">property </t>
  </si>
  <si>
    <t>(C)</t>
  </si>
  <si>
    <t>95th percentile estimate of total property costs</t>
  </si>
  <si>
    <t>Expected estimate of total property costs</t>
  </si>
  <si>
    <t>Base estimate of total Property costs</t>
  </si>
  <si>
    <t>Property acquisition agents fees</t>
  </si>
  <si>
    <r>
      <t>Contingency</t>
    </r>
    <r>
      <rPr>
        <sz val="10"/>
        <rFont val="Arial Narrow"/>
        <family val="2"/>
      </rPr>
      <t xml:space="preserve"> (Assessed/Analysed)</t>
    </r>
  </si>
  <si>
    <r>
      <t>Funding Risk</t>
    </r>
    <r>
      <rPr>
        <sz val="10"/>
        <rFont val="Arial Narrow"/>
        <family val="2"/>
      </rPr>
      <t xml:space="preserve"> (Assessed/Analysed)</t>
    </r>
  </si>
  <si>
    <t>Project Estimate</t>
  </si>
  <si>
    <t>Feasibility estimate</t>
  </si>
  <si>
    <t xml:space="preserve">                        Form A  </t>
  </si>
  <si>
    <t>Nett project property cost</t>
  </si>
  <si>
    <t>Investigation and reporting:</t>
  </si>
  <si>
    <t xml:space="preserve">    - the NZTA-managed costs</t>
  </si>
  <si>
    <t xml:space="preserve">    - consultancy fees</t>
  </si>
  <si>
    <t>Design and project documentation:</t>
  </si>
  <si>
    <t>Total investigation and reporting</t>
  </si>
  <si>
    <t>Total design and project documentation</t>
  </si>
  <si>
    <t xml:space="preserve">    - consent monitoring fees</t>
  </si>
  <si>
    <t>Sub-total base MSQA</t>
  </si>
  <si>
    <t>Sub-total base physical works</t>
  </si>
  <si>
    <t>Total construction</t>
  </si>
  <si>
    <t>Project base estimate                                                   (A+B+C+D)</t>
  </si>
  <si>
    <t>Project expected estimate</t>
  </si>
  <si>
    <t xml:space="preserve">Project property cost expected estimate                                                                       </t>
  </si>
  <si>
    <t>Investigation and reporting expected estimate</t>
  </si>
  <si>
    <t>Design and project documentation expected estimate</t>
  </si>
  <si>
    <t>Construction expected estimate</t>
  </si>
  <si>
    <r>
      <t>Funding risk</t>
    </r>
    <r>
      <rPr>
        <sz val="10"/>
        <rFont val="Arial Narrow"/>
        <family val="2"/>
      </rPr>
      <t xml:space="preserve"> (Assessed/Analysed)</t>
    </r>
  </si>
  <si>
    <t xml:space="preserve">95th percentile project estimate </t>
  </si>
  <si>
    <t>Project property cost 95th percentile estimate</t>
  </si>
  <si>
    <t>Investigation and reporting 95th percentile estimate</t>
  </si>
  <si>
    <t>Design and project documentation 95th percentile estimate</t>
  </si>
  <si>
    <t>Construction 95th percentile estimate</t>
  </si>
  <si>
    <t>Estimate accepted by the NZTA</t>
  </si>
  <si>
    <t>Cost index (Qtr/Year)</t>
  </si>
  <si>
    <t xml:space="preserve">Project Estimate </t>
  </si>
  <si>
    <t xml:space="preserve">                             Form B </t>
  </si>
  <si>
    <t>Project base estimate                                                    (A+B+C+D)</t>
  </si>
  <si>
    <t xml:space="preserve">Project estimate  </t>
  </si>
  <si>
    <t>Scheme estimate</t>
  </si>
  <si>
    <t xml:space="preserve">                             Form C </t>
  </si>
  <si>
    <t>Project base estimate                                                       (A+C+D)</t>
  </si>
  <si>
    <t>(2) Investigation and reporting project phase estimates are set to nil as these are now sunk costs.</t>
  </si>
  <si>
    <t>Pre-design estimate</t>
  </si>
  <si>
    <t>Project estimate</t>
  </si>
  <si>
    <t xml:space="preserve">                              Form D</t>
  </si>
  <si>
    <t>Project base estimate                                                      (A+C+D)</t>
  </si>
  <si>
    <t xml:space="preserve">Project estimate </t>
  </si>
  <si>
    <t>Design estimate</t>
  </si>
  <si>
    <t>Project base estimate                                                             (A+D)</t>
  </si>
  <si>
    <r>
      <t>Funding risk</t>
    </r>
    <r>
      <rPr>
        <sz val="10"/>
        <rFont val="Arial Narrow"/>
        <family val="2"/>
      </rPr>
      <t xml:space="preserve"> (Assessed/Analyser)</t>
    </r>
  </si>
  <si>
    <t>(2) Investigation and reporting, and design and project documentation project phasesestimates are set to nil as these are now sunk costs.</t>
  </si>
  <si>
    <t>(3) Include a project phase funding application assessment form I with the DE.</t>
  </si>
  <si>
    <t xml:space="preserve">                              Form F</t>
  </si>
  <si>
    <t>Construction estimate</t>
  </si>
  <si>
    <t>Project base estimate                                                              (A+D)</t>
  </si>
  <si>
    <t>(2) Investigation and reporting, and design and project documentation project phase estimates are set to nil as these are now sunk costs.</t>
  </si>
  <si>
    <t xml:space="preserve">Project phase funding application </t>
  </si>
  <si>
    <t xml:space="preserve">         Project phase funding application </t>
  </si>
  <si>
    <t>Investigation and reporting</t>
  </si>
  <si>
    <t xml:space="preserve">                      Assessment form G</t>
  </si>
  <si>
    <t>Scope of services</t>
  </si>
  <si>
    <t>Preliminary design drawings</t>
  </si>
  <si>
    <t>Geotechnical testing schedule</t>
  </si>
  <si>
    <t xml:space="preserve">Base I&amp;R contract estimate/Tender price                                  A   </t>
  </si>
  <si>
    <t>Expected I&amp;R contract estimate</t>
  </si>
  <si>
    <t>NZTA-managed costs                                                                     E</t>
  </si>
  <si>
    <t>Expected I&amp;R phase estimate</t>
  </si>
  <si>
    <t>95th percentile I&amp;R contract estimate</t>
  </si>
  <si>
    <t>95th percentile I&amp;R phase estimate</t>
  </si>
  <si>
    <t>(2) Base contract estimate (A) is displayed in request for tender. For multiple phase professional services contracts the base contract estimate is the sum of the estimates for each phase.</t>
  </si>
  <si>
    <t>Funding risk (Assessed/Analysed) (NZTA-managed costs)</t>
  </si>
  <si>
    <t>Assessment form I</t>
  </si>
  <si>
    <t xml:space="preserve"> Base physical works contract estimate/Tender price                           A2</t>
  </si>
  <si>
    <t>Contingency (Assessed/Analysed) (Physical works)</t>
  </si>
  <si>
    <t>Escalation (Physical works)</t>
  </si>
  <si>
    <t>Expected physical works contract estimate</t>
  </si>
  <si>
    <t>Expected MSQA estimate (consultancy fees, NZTA-managed costs, consent monitoring fees)</t>
  </si>
  <si>
    <t>Expected construction phase estimate</t>
  </si>
  <si>
    <t>Funding risk (Assessed/Analysed) (Physical works)</t>
  </si>
  <si>
    <t>Escalation base MSQA (consultancy fees, NZTA-managed costs, consent monitoring fees)                                     P2</t>
  </si>
  <si>
    <t>95th percentile MSQA estimate (consultancy fees, NZTA-managed costs, consent monitoring fees)</t>
  </si>
  <si>
    <t>95th percentile construction phase estimate</t>
  </si>
  <si>
    <t>(2) Base contract estimate (A2) is displayed in request for tender. For multiple phase professional services contracts the base contract estimate is the sum of the estimates for each phase.</t>
  </si>
  <si>
    <r>
      <t xml:space="preserve">(3) Once a tender price is available it is substituted for the base contract estimate and the expected estimate is updated on this sheet and transferred to appendix V of the NZTA's </t>
    </r>
    <r>
      <rPr>
        <i/>
        <sz val="10"/>
        <rFont val="Arial Narrow"/>
        <family val="2"/>
      </rPr>
      <t>Contract procedures manual</t>
    </r>
    <r>
      <rPr>
        <sz val="10"/>
        <rFont val="Arial Narrow"/>
        <family val="2"/>
      </rPr>
      <t xml:space="preserve"> (SM021).</t>
    </r>
  </si>
  <si>
    <t xml:space="preserve">(4) For the NZTA-managed costs see forms G and H for list of typical cost items. </t>
  </si>
  <si>
    <t xml:space="preserve">Contingency  (Assessed/Analysed) base MSQA (consultancy fees, NZTA-managed costs, consent monitoring fees)                                                                                                            </t>
  </si>
  <si>
    <t xml:space="preserve">F2   </t>
  </si>
  <si>
    <t xml:space="preserve">Funding risk (Assessed/Analysed) base MSQA (consultancy fees, NZTA-managed costs, consent monitoring fees) </t>
  </si>
  <si>
    <t>N2</t>
  </si>
  <si>
    <t>P2</t>
  </si>
  <si>
    <t xml:space="preserve">Escalation base MSQA (consultancy fees, NZTA-managed costs, consent monitoring fees)     </t>
  </si>
  <si>
    <t>G2</t>
  </si>
  <si>
    <t>Base MSQA estimate (consultancy fees, NZTA-managed costs (4), consent monitoring fees)</t>
  </si>
  <si>
    <t>Tick project phases being contracted</t>
  </si>
  <si>
    <t>Professional services contract estimate summary sheet</t>
  </si>
  <si>
    <t xml:space="preserve"> Form J</t>
  </si>
  <si>
    <t>Base contract estimate</t>
  </si>
  <si>
    <t>Expected contract estimate</t>
  </si>
  <si>
    <t>95% contract estimate</t>
  </si>
  <si>
    <t>Note 1:  Forms G, H and I are used to calculate contract estimates and phase estimates for identified project phases. For multiple phase professional services contracts this form is used to summarise the contract estimates.</t>
  </si>
  <si>
    <t>Note 2:  The total base contract estimate is declared in the RFT.</t>
  </si>
  <si>
    <t>Construction and property estimate</t>
  </si>
  <si>
    <t>MSQA, NZTA-managed costs and consent monitoring fees</t>
  </si>
  <si>
    <t>Total base estimate</t>
  </si>
  <si>
    <t>Total 5th percentile estimate</t>
  </si>
  <si>
    <t>Project property cost expected estimate</t>
  </si>
  <si>
    <t>Total expected estimate</t>
  </si>
  <si>
    <t xml:space="preserve">Total 95th percentile estimate </t>
  </si>
  <si>
    <t>Cashflow for monthly report dated dd/mm/yy</t>
  </si>
  <si>
    <t>Project phase or summary</t>
  </si>
  <si>
    <t>Prior years</t>
  </si>
  <si>
    <t>Current year (Year 1)</t>
  </si>
  <si>
    <t>Future years</t>
  </si>
  <si>
    <t>Total Aallocation</t>
  </si>
  <si>
    <t>Base allocation</t>
  </si>
  <si>
    <t>Contingency allocation</t>
  </si>
  <si>
    <t>Expected out-turn cost</t>
  </si>
  <si>
    <t>Equals actual</t>
  </si>
  <si>
    <t>Equals forecast current month</t>
  </si>
  <si>
    <t>Equals forecast future expenditure</t>
  </si>
  <si>
    <t xml:space="preserve">Estimate stage (tick one)         FE         OE         SE         PE         DE         CE </t>
  </si>
  <si>
    <t>Supplied with funding application for (tick one):         Investigation         Design         Construction</t>
  </si>
  <si>
    <r>
      <t xml:space="preserve">        Building Project estimate 
      </t>
    </r>
    <r>
      <rPr>
        <sz val="22"/>
        <color indexed="9"/>
        <rFont val="Arial Narrow"/>
        <family val="2"/>
      </rPr>
      <t>Form E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</si>
</sst>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#,##0.0000"/>
    <numFmt numFmtId="176" formatCode="&quot;$&quot;#,##0"/>
    <numFmt numFmtId="177" formatCode="&quot;$&quot;#,##0.00"/>
    <numFmt numFmtId="178" formatCode="#,##0;\(#,##0\)"/>
    <numFmt numFmtId="179" formatCode="0.000"/>
    <numFmt numFmtId="180" formatCode="0.0000"/>
    <numFmt numFmtId="181" formatCode="#,##0.0_);\(#,##0.0\)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_-* #,##0.000_-;\-* #,##0.000_-;_-* &quot;-&quot;???_-;_-@_-"/>
    <numFmt numFmtId="185" formatCode="#,##0.00000"/>
    <numFmt numFmtId="186" formatCode="#,##0.000000"/>
    <numFmt numFmtId="187" formatCode="#,##0.0000000"/>
    <numFmt numFmtId="188" formatCode="#,##0.00000000"/>
    <numFmt numFmtId="189" formatCode="\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b/>
      <sz val="24"/>
      <color indexed="9"/>
      <name val="Arial Narrow"/>
      <family val="2"/>
    </font>
    <font>
      <sz val="10"/>
      <name val="Arial Narrow"/>
      <family val="2"/>
    </font>
    <font>
      <sz val="22"/>
      <color indexed="9"/>
      <name val="Arial Narrow"/>
      <family val="2"/>
    </font>
    <font>
      <b/>
      <sz val="2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48"/>
      <color indexed="9"/>
      <name val="Arial Narrow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Black"/>
      <family val="2"/>
    </font>
    <font>
      <b/>
      <sz val="12"/>
      <color indexed="9"/>
      <name val="Arial Narrow"/>
      <family val="2"/>
    </font>
    <font>
      <b/>
      <sz val="9"/>
      <name val="Arial Narrow"/>
      <family val="2"/>
    </font>
    <font>
      <b/>
      <sz val="48"/>
      <color indexed="9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b/>
      <sz val="16"/>
      <color indexed="9"/>
      <name val="Arial Narrow"/>
      <family val="2"/>
    </font>
    <font>
      <sz val="12"/>
      <color indexed="9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48"/>
      <color indexed="9"/>
      <name val="Whitney Condensed Medium"/>
      <family val="0"/>
    </font>
    <font>
      <sz val="24"/>
      <color indexed="9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43"/>
        <bgColor indexed="43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6" applyNumberFormat="0" applyFill="0" applyAlignment="0" applyProtection="0"/>
    <xf numFmtId="0" fontId="59" fillId="27" borderId="0" applyNumberFormat="0" applyBorder="0" applyAlignment="0" applyProtection="0"/>
    <xf numFmtId="0" fontId="0" fillId="28" borderId="7" applyNumberFormat="0" applyFont="0" applyAlignment="0" applyProtection="0"/>
    <xf numFmtId="0" fontId="60" fillId="23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29" borderId="1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29" borderId="11" xfId="0" applyFont="1" applyFill="1" applyBorder="1" applyAlignment="1" applyProtection="1">
      <alignment horizontal="left"/>
      <protection/>
    </xf>
    <xf numFmtId="0" fontId="9" fillId="29" borderId="0" xfId="0" applyFont="1" applyFill="1" applyBorder="1" applyAlignment="1" applyProtection="1">
      <alignment horizontal="left"/>
      <protection/>
    </xf>
    <xf numFmtId="0" fontId="9" fillId="29" borderId="10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24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/>
    </xf>
    <xf numFmtId="3" fontId="6" fillId="24" borderId="12" xfId="0" applyNumberFormat="1" applyFont="1" applyFill="1" applyBorder="1" applyAlignment="1" applyProtection="1">
      <alignment vertical="center"/>
      <protection locked="0"/>
    </xf>
    <xf numFmtId="3" fontId="11" fillId="27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right" vertical="center"/>
      <protection/>
    </xf>
    <xf numFmtId="3" fontId="6" fillId="24" borderId="14" xfId="0" applyNumberFormat="1" applyFont="1" applyFill="1" applyBorder="1" applyAlignment="1" applyProtection="1">
      <alignment vertical="center"/>
      <protection locked="0"/>
    </xf>
    <xf numFmtId="0" fontId="11" fillId="27" borderId="19" xfId="0" applyFont="1" applyFill="1" applyBorder="1" applyAlignment="1" applyProtection="1">
      <alignment vertical="center"/>
      <protection/>
    </xf>
    <xf numFmtId="0" fontId="6" fillId="27" borderId="20" xfId="0" applyFont="1" applyFill="1" applyBorder="1" applyAlignment="1" applyProtection="1">
      <alignment vertical="center"/>
      <protection/>
    </xf>
    <xf numFmtId="3" fontId="11" fillId="27" borderId="21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6" fillId="24" borderId="13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1" fillId="0" borderId="12" xfId="0" applyNumberFormat="1" applyFont="1" applyBorder="1" applyAlignment="1" applyProtection="1">
      <alignment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11" fillId="0" borderId="12" xfId="0" applyNumberFormat="1" applyFont="1" applyBorder="1" applyAlignment="1" applyProtection="1">
      <alignment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3" fontId="6" fillId="0" borderId="18" xfId="0" applyNumberFormat="1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right"/>
      <protection/>
    </xf>
    <xf numFmtId="3" fontId="11" fillId="27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>
      <alignment horizontal="center"/>
    </xf>
    <xf numFmtId="0" fontId="11" fillId="30" borderId="19" xfId="0" applyFont="1" applyFill="1" applyBorder="1" applyAlignment="1" applyProtection="1">
      <alignment horizontal="left" vertical="center"/>
      <protection locked="0"/>
    </xf>
    <xf numFmtId="0" fontId="11" fillId="30" borderId="20" xfId="0" applyFont="1" applyFill="1" applyBorder="1" applyAlignment="1" applyProtection="1">
      <alignment vertical="center"/>
      <protection locked="0"/>
    </xf>
    <xf numFmtId="0" fontId="11" fillId="30" borderId="20" xfId="0" applyFont="1" applyFill="1" applyBorder="1" applyAlignment="1" applyProtection="1">
      <alignment horizontal="left" vertical="center"/>
      <protection locked="0"/>
    </xf>
    <xf numFmtId="3" fontId="11" fillId="30" borderId="21" xfId="0" applyNumberFormat="1" applyFont="1" applyFill="1" applyBorder="1" applyAlignment="1" applyProtection="1">
      <alignment vertical="center"/>
      <protection locked="0"/>
    </xf>
    <xf numFmtId="3" fontId="11" fillId="30" borderId="19" xfId="0" applyNumberFormat="1" applyFont="1" applyFill="1" applyBorder="1" applyAlignment="1" applyProtection="1">
      <alignment vertical="center"/>
      <protection locked="0"/>
    </xf>
    <xf numFmtId="3" fontId="11" fillId="30" borderId="20" xfId="0" applyNumberFormat="1" applyFont="1" applyFill="1" applyBorder="1" applyAlignment="1" applyProtection="1">
      <alignment vertical="center"/>
      <protection locked="0"/>
    </xf>
    <xf numFmtId="0" fontId="11" fillId="30" borderId="21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1"/>
    </xf>
    <xf numFmtId="0" fontId="15" fillId="27" borderId="24" xfId="0" applyFont="1" applyFill="1" applyBorder="1" applyAlignment="1">
      <alignment vertical="center"/>
    </xf>
    <xf numFmtId="0" fontId="6" fillId="27" borderId="25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0" fontId="6" fillId="29" borderId="0" xfId="0" applyFont="1" applyFill="1" applyAlignment="1">
      <alignment/>
    </xf>
    <xf numFmtId="3" fontId="6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3" fontId="6" fillId="0" borderId="12" xfId="0" applyNumberFormat="1" applyFont="1" applyBorder="1" applyAlignment="1" applyProtection="1" quotePrefix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31" borderId="12" xfId="0" applyNumberFormat="1" applyFont="1" applyFill="1" applyBorder="1" applyAlignment="1" quotePrefix="1">
      <alignment horizontal="right"/>
    </xf>
    <xf numFmtId="3" fontId="11" fillId="27" borderId="13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3" fontId="11" fillId="0" borderId="20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>
      <alignment vertical="center"/>
    </xf>
    <xf numFmtId="3" fontId="11" fillId="27" borderId="13" xfId="0" applyNumberFormat="1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/>
    </xf>
    <xf numFmtId="0" fontId="6" fillId="24" borderId="19" xfId="0" applyFont="1" applyFill="1" applyBorder="1" applyAlignment="1" applyProtection="1">
      <alignment/>
      <protection locked="0"/>
    </xf>
    <xf numFmtId="0" fontId="6" fillId="24" borderId="19" xfId="0" applyFont="1" applyFill="1" applyBorder="1" applyAlignment="1" applyProtection="1">
      <alignment horizontal="center"/>
      <protection locked="0"/>
    </xf>
    <xf numFmtId="189" fontId="6" fillId="0" borderId="19" xfId="0" applyNumberFormat="1" applyFont="1" applyFill="1" applyBorder="1" applyAlignment="1" applyProtection="1">
      <alignment horizontal="left"/>
      <protection locked="0"/>
    </xf>
    <xf numFmtId="189" fontId="6" fillId="0" borderId="19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 quotePrefix="1">
      <alignment horizontal="center"/>
      <protection locked="0"/>
    </xf>
    <xf numFmtId="3" fontId="6" fillId="0" borderId="13" xfId="0" applyNumberFormat="1" applyFont="1" applyFill="1" applyBorder="1" applyAlignment="1" applyProtection="1" quotePrefix="1">
      <alignment horizontal="right"/>
      <protection locked="0"/>
    </xf>
    <xf numFmtId="0" fontId="6" fillId="27" borderId="23" xfId="0" applyFont="1" applyFill="1" applyBorder="1" applyAlignment="1">
      <alignment vertical="center"/>
    </xf>
    <xf numFmtId="3" fontId="11" fillId="27" borderId="14" xfId="0" applyNumberFormat="1" applyFont="1" applyFill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horizontal="center"/>
      <protection/>
    </xf>
    <xf numFmtId="1" fontId="11" fillId="27" borderId="14" xfId="0" applyNumberFormat="1" applyFont="1" applyFill="1" applyBorder="1" applyAlignment="1" applyProtection="1">
      <alignment/>
      <protection locked="0"/>
    </xf>
    <xf numFmtId="3" fontId="11" fillId="27" borderId="14" xfId="0" applyNumberFormat="1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/>
      <protection/>
    </xf>
    <xf numFmtId="1" fontId="11" fillId="27" borderId="13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1" fontId="11" fillId="27" borderId="19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 indent="1"/>
      <protection/>
    </xf>
    <xf numFmtId="0" fontId="11" fillId="0" borderId="12" xfId="0" applyFont="1" applyFill="1" applyBorder="1" applyAlignment="1" applyProtection="1">
      <alignment horizontal="center"/>
      <protection/>
    </xf>
    <xf numFmtId="1" fontId="11" fillId="27" borderId="12" xfId="0" applyNumberFormat="1" applyFont="1" applyFill="1" applyBorder="1" applyAlignment="1" applyProtection="1">
      <alignment/>
      <protection/>
    </xf>
    <xf numFmtId="0" fontId="11" fillId="27" borderId="13" xfId="0" applyFont="1" applyFill="1" applyBorder="1" applyAlignment="1" applyProtection="1">
      <alignment horizontal="center" vertical="center"/>
      <protection/>
    </xf>
    <xf numFmtId="0" fontId="11" fillId="27" borderId="13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27" borderId="21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1" fillId="27" borderId="20" xfId="0" applyFont="1" applyFill="1" applyBorder="1" applyAlignment="1" applyProtection="1">
      <alignment vertical="center"/>
      <protection/>
    </xf>
    <xf numFmtId="3" fontId="11" fillId="27" borderId="19" xfId="0" applyNumberFormat="1" applyFont="1" applyFill="1" applyBorder="1" applyAlignment="1" applyProtection="1">
      <alignment vertical="center"/>
      <protection/>
    </xf>
    <xf numFmtId="3" fontId="6" fillId="27" borderId="0" xfId="0" applyNumberFormat="1" applyFont="1" applyFill="1" applyBorder="1" applyAlignment="1" applyProtection="1">
      <alignment vertical="center"/>
      <protection/>
    </xf>
    <xf numFmtId="3" fontId="6" fillId="27" borderId="13" xfId="0" applyNumberFormat="1" applyFont="1" applyFill="1" applyBorder="1" applyAlignment="1" applyProtection="1">
      <alignment vertical="center"/>
      <protection/>
    </xf>
    <xf numFmtId="3" fontId="6" fillId="27" borderId="14" xfId="0" applyNumberFormat="1" applyFont="1" applyFill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3" fontId="6" fillId="27" borderId="10" xfId="0" applyNumberFormat="1" applyFont="1" applyFill="1" applyBorder="1" applyAlignment="1" applyProtection="1">
      <alignment vertical="center"/>
      <protection/>
    </xf>
    <xf numFmtId="0" fontId="6" fillId="29" borderId="11" xfId="0" applyFont="1" applyFill="1" applyBorder="1" applyAlignment="1" applyProtection="1">
      <alignment/>
      <protection/>
    </xf>
    <xf numFmtId="0" fontId="6" fillId="29" borderId="0" xfId="0" applyFont="1" applyFill="1" applyBorder="1" applyAlignment="1" applyProtection="1">
      <alignment/>
      <protection/>
    </xf>
    <xf numFmtId="0" fontId="18" fillId="29" borderId="0" xfId="0" applyFont="1" applyFill="1" applyBorder="1" applyAlignment="1" applyProtection="1">
      <alignment horizontal="left"/>
      <protection/>
    </xf>
    <xf numFmtId="0" fontId="7" fillId="29" borderId="0" xfId="0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1" fontId="6" fillId="24" borderId="13" xfId="0" applyNumberFormat="1" applyFont="1" applyFill="1" applyBorder="1" applyAlignment="1" applyProtection="1">
      <alignment/>
      <protection locked="0"/>
    </xf>
    <xf numFmtId="1" fontId="6" fillId="24" borderId="23" xfId="0" applyNumberFormat="1" applyFont="1" applyFill="1" applyBorder="1" applyAlignment="1" applyProtection="1">
      <alignment/>
      <protection locked="0"/>
    </xf>
    <xf numFmtId="1" fontId="6" fillId="24" borderId="14" xfId="0" applyNumberFormat="1" applyFont="1" applyFill="1" applyBorder="1" applyAlignment="1" applyProtection="1">
      <alignment/>
      <protection locked="0"/>
    </xf>
    <xf numFmtId="3" fontId="6" fillId="24" borderId="14" xfId="0" applyNumberFormat="1" applyFont="1" applyFill="1" applyBorder="1" applyAlignment="1" applyProtection="1">
      <alignment/>
      <protection locked="0"/>
    </xf>
    <xf numFmtId="3" fontId="6" fillId="24" borderId="12" xfId="0" applyNumberFormat="1" applyFont="1" applyFill="1" applyBorder="1" applyAlignment="1" applyProtection="1">
      <alignment/>
      <protection locked="0"/>
    </xf>
    <xf numFmtId="3" fontId="6" fillId="24" borderId="27" xfId="0" applyNumberFormat="1" applyFont="1" applyFill="1" applyBorder="1" applyAlignment="1" applyProtection="1">
      <alignment/>
      <protection locked="0"/>
    </xf>
    <xf numFmtId="0" fontId="11" fillId="27" borderId="20" xfId="0" applyFont="1" applyFill="1" applyBorder="1" applyAlignment="1" applyProtection="1">
      <alignment horizontal="left" vertical="center"/>
      <protection/>
    </xf>
    <xf numFmtId="0" fontId="7" fillId="29" borderId="0" xfId="0" applyFont="1" applyFill="1" applyBorder="1" applyAlignment="1" applyProtection="1">
      <alignment/>
      <protection/>
    </xf>
    <xf numFmtId="0" fontId="18" fillId="29" borderId="0" xfId="0" applyFont="1" applyFill="1" applyBorder="1" applyAlignment="1" applyProtection="1">
      <alignment/>
      <protection/>
    </xf>
    <xf numFmtId="0" fontId="11" fillId="27" borderId="19" xfId="0" applyFont="1" applyFill="1" applyBorder="1" applyAlignment="1" applyProtection="1">
      <alignment horizontal="left" vertical="center"/>
      <protection/>
    </xf>
    <xf numFmtId="1" fontId="11" fillId="27" borderId="13" xfId="0" applyNumberFormat="1" applyFont="1" applyFill="1" applyBorder="1" applyAlignment="1" applyProtection="1">
      <alignment horizontal="right"/>
      <protection/>
    </xf>
    <xf numFmtId="3" fontId="11" fillId="27" borderId="13" xfId="0" applyNumberFormat="1" applyFont="1" applyFill="1" applyBorder="1" applyAlignment="1" applyProtection="1">
      <alignment horizontal="right" vertical="center"/>
      <protection/>
    </xf>
    <xf numFmtId="0" fontId="21" fillId="0" borderId="11" xfId="0" applyFont="1" applyFill="1" applyBorder="1" applyAlignment="1" applyProtection="1">
      <alignment/>
      <protection/>
    </xf>
    <xf numFmtId="1" fontId="6" fillId="24" borderId="13" xfId="0" applyNumberFormat="1" applyFont="1" applyFill="1" applyBorder="1" applyAlignment="1" applyProtection="1">
      <alignment horizontal="right"/>
      <protection/>
    </xf>
    <xf numFmtId="1" fontId="6" fillId="24" borderId="23" xfId="0" applyNumberFormat="1" applyFont="1" applyFill="1" applyBorder="1" applyAlignment="1" applyProtection="1">
      <alignment horizontal="right"/>
      <protection/>
    </xf>
    <xf numFmtId="1" fontId="6" fillId="24" borderId="14" xfId="0" applyNumberFormat="1" applyFont="1" applyFill="1" applyBorder="1" applyAlignment="1" applyProtection="1">
      <alignment horizontal="right"/>
      <protection/>
    </xf>
    <xf numFmtId="1" fontId="11" fillId="24" borderId="13" xfId="0" applyNumberFormat="1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3" fontId="11" fillId="27" borderId="14" xfId="0" applyNumberFormat="1" applyFont="1" applyFill="1" applyBorder="1" applyAlignment="1" applyProtection="1">
      <alignment vertical="center"/>
      <protection/>
    </xf>
    <xf numFmtId="0" fontId="11" fillId="27" borderId="19" xfId="0" applyFont="1" applyFill="1" applyBorder="1" applyAlignment="1">
      <alignment vertical="center"/>
    </xf>
    <xf numFmtId="0" fontId="6" fillId="27" borderId="20" xfId="0" applyFont="1" applyFill="1" applyBorder="1" applyAlignment="1">
      <alignment vertical="center"/>
    </xf>
    <xf numFmtId="3" fontId="11" fillId="27" borderId="21" xfId="0" applyNumberFormat="1" applyFont="1" applyFill="1" applyBorder="1" applyAlignment="1">
      <alignment horizontal="right" vertical="center"/>
    </xf>
    <xf numFmtId="3" fontId="11" fillId="27" borderId="21" xfId="0" applyNumberFormat="1" applyFont="1" applyFill="1" applyBorder="1" applyAlignment="1" applyProtection="1">
      <alignment horizontal="right" vertical="center" shrinkToFit="1"/>
      <protection/>
    </xf>
    <xf numFmtId="3" fontId="11" fillId="24" borderId="13" xfId="0" applyNumberFormat="1" applyFont="1" applyFill="1" applyBorder="1" applyAlignment="1" applyProtection="1">
      <alignment vertical="center"/>
      <protection locked="0"/>
    </xf>
    <xf numFmtId="3" fontId="11" fillId="24" borderId="13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right" vertical="center" wrapText="1" shrinkToFit="1"/>
      <protection/>
    </xf>
    <xf numFmtId="0" fontId="20" fillId="29" borderId="0" xfId="0" applyFont="1" applyFill="1" applyBorder="1" applyAlignment="1" applyProtection="1">
      <alignment horizontal="center"/>
      <protection/>
    </xf>
    <xf numFmtId="0" fontId="6" fillId="31" borderId="28" xfId="0" applyFont="1" applyFill="1" applyBorder="1" applyAlignment="1">
      <alignment/>
    </xf>
    <xf numFmtId="0" fontId="6" fillId="31" borderId="29" xfId="0" applyFont="1" applyFill="1" applyBorder="1" applyAlignment="1">
      <alignment/>
    </xf>
    <xf numFmtId="0" fontId="6" fillId="31" borderId="30" xfId="0" applyFont="1" applyFill="1" applyBorder="1" applyAlignment="1">
      <alignment/>
    </xf>
    <xf numFmtId="0" fontId="6" fillId="31" borderId="0" xfId="0" applyFont="1" applyFill="1" applyAlignment="1">
      <alignment/>
    </xf>
    <xf numFmtId="0" fontId="6" fillId="31" borderId="31" xfId="0" applyFont="1" applyFill="1" applyBorder="1" applyAlignment="1">
      <alignment/>
    </xf>
    <xf numFmtId="0" fontId="6" fillId="31" borderId="32" xfId="0" applyFont="1" applyFill="1" applyBorder="1" applyAlignment="1">
      <alignment/>
    </xf>
    <xf numFmtId="0" fontId="6" fillId="31" borderId="0" xfId="0" applyFont="1" applyFill="1" applyBorder="1" applyAlignment="1">
      <alignment/>
    </xf>
    <xf numFmtId="0" fontId="22" fillId="31" borderId="32" xfId="0" applyFont="1" applyFill="1" applyBorder="1" applyAlignment="1">
      <alignment horizontal="left"/>
    </xf>
    <xf numFmtId="0" fontId="22" fillId="31" borderId="0" xfId="0" applyFont="1" applyFill="1" applyAlignment="1">
      <alignment horizontal="left"/>
    </xf>
    <xf numFmtId="0" fontId="6" fillId="31" borderId="0" xfId="0" applyFont="1" applyFill="1" applyBorder="1" applyAlignment="1">
      <alignment wrapText="1"/>
    </xf>
    <xf numFmtId="0" fontId="6" fillId="31" borderId="33" xfId="0" applyFont="1" applyFill="1" applyBorder="1" applyAlignment="1">
      <alignment/>
    </xf>
    <xf numFmtId="0" fontId="6" fillId="31" borderId="34" xfId="0" applyFont="1" applyFill="1" applyBorder="1" applyAlignment="1">
      <alignment/>
    </xf>
    <xf numFmtId="0" fontId="6" fillId="31" borderId="35" xfId="0" applyFont="1" applyFill="1" applyBorder="1" applyAlignment="1">
      <alignment/>
    </xf>
    <xf numFmtId="0" fontId="6" fillId="31" borderId="13" xfId="0" applyFont="1" applyFill="1" applyBorder="1" applyAlignment="1">
      <alignment wrapText="1"/>
    </xf>
    <xf numFmtId="0" fontId="11" fillId="30" borderId="13" xfId="0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/>
    </xf>
    <xf numFmtId="0" fontId="15" fillId="31" borderId="0" xfId="0" applyFont="1" applyFill="1" applyBorder="1" applyAlignment="1">
      <alignment horizontal="right"/>
    </xf>
    <xf numFmtId="0" fontId="15" fillId="31" borderId="0" xfId="0" applyFont="1" applyFill="1" applyBorder="1" applyAlignment="1">
      <alignment horizontal="left"/>
    </xf>
    <xf numFmtId="0" fontId="15" fillId="31" borderId="0" xfId="0" applyFont="1" applyFill="1" applyBorder="1" applyAlignment="1">
      <alignment/>
    </xf>
    <xf numFmtId="0" fontId="23" fillId="31" borderId="0" xfId="0" applyFont="1" applyFill="1" applyAlignment="1">
      <alignment/>
    </xf>
    <xf numFmtId="0" fontId="16" fillId="31" borderId="0" xfId="0" applyFont="1" applyFill="1" applyAlignment="1">
      <alignment/>
    </xf>
    <xf numFmtId="3" fontId="11" fillId="31" borderId="0" xfId="0" applyNumberFormat="1" applyFont="1" applyFill="1" applyBorder="1" applyAlignment="1" applyProtection="1">
      <alignment/>
      <protection locked="0"/>
    </xf>
    <xf numFmtId="0" fontId="11" fillId="31" borderId="0" xfId="0" applyFont="1" applyFill="1" applyBorder="1" applyAlignment="1" applyProtection="1">
      <alignment vertical="center"/>
      <protection locked="0"/>
    </xf>
    <xf numFmtId="3" fontId="11" fillId="31" borderId="0" xfId="0" applyNumberFormat="1" applyFont="1" applyFill="1" applyBorder="1" applyAlignment="1" applyProtection="1">
      <alignment vertical="center"/>
      <protection locked="0"/>
    </xf>
    <xf numFmtId="0" fontId="6" fillId="31" borderId="0" xfId="0" applyFont="1" applyFill="1" applyBorder="1" applyAlignment="1" applyProtection="1">
      <alignment vertical="center"/>
      <protection/>
    </xf>
    <xf numFmtId="3" fontId="6" fillId="31" borderId="0" xfId="0" applyNumberFormat="1" applyFont="1" applyFill="1" applyBorder="1" applyAlignment="1" applyProtection="1">
      <alignment/>
      <protection/>
    </xf>
    <xf numFmtId="0" fontId="18" fillId="29" borderId="0" xfId="0" applyFont="1" applyFill="1" applyBorder="1" applyAlignment="1">
      <alignment horizontal="center"/>
    </xf>
    <xf numFmtId="0" fontId="11" fillId="31" borderId="12" xfId="0" applyFont="1" applyFill="1" applyBorder="1" applyAlignment="1" applyProtection="1">
      <alignment vertical="center"/>
      <protection/>
    </xf>
    <xf numFmtId="0" fontId="11" fillId="31" borderId="12" xfId="0" applyFont="1" applyFill="1" applyBorder="1" applyAlignment="1" applyProtection="1">
      <alignment/>
      <protection/>
    </xf>
    <xf numFmtId="0" fontId="11" fillId="31" borderId="12" xfId="0" applyFont="1" applyFill="1" applyBorder="1" applyAlignment="1" applyProtection="1">
      <alignment/>
      <protection locked="0"/>
    </xf>
    <xf numFmtId="0" fontId="11" fillId="31" borderId="12" xfId="0" applyFont="1" applyFill="1" applyBorder="1" applyAlignment="1" applyProtection="1">
      <alignment wrapText="1"/>
      <protection locked="0"/>
    </xf>
    <xf numFmtId="0" fontId="6" fillId="31" borderId="12" xfId="0" applyFont="1" applyFill="1" applyBorder="1" applyAlignment="1" applyProtection="1">
      <alignment horizontal="left" indent="1"/>
      <protection locked="0"/>
    </xf>
    <xf numFmtId="0" fontId="11" fillId="31" borderId="14" xfId="0" applyFont="1" applyFill="1" applyBorder="1" applyAlignment="1" applyProtection="1">
      <alignment horizontal="center" vertical="center" wrapText="1"/>
      <protection/>
    </xf>
    <xf numFmtId="3" fontId="11" fillId="31" borderId="13" xfId="0" applyNumberFormat="1" applyFont="1" applyFill="1" applyBorder="1" applyAlignment="1" applyProtection="1">
      <alignment/>
      <protection locked="0"/>
    </xf>
    <xf numFmtId="3" fontId="6" fillId="31" borderId="13" xfId="0" applyNumberFormat="1" applyFont="1" applyFill="1" applyBorder="1" applyAlignment="1" applyProtection="1">
      <alignment/>
      <protection locked="0"/>
    </xf>
    <xf numFmtId="3" fontId="11" fillId="31" borderId="20" xfId="0" applyNumberFormat="1" applyFont="1" applyFill="1" applyBorder="1" applyAlignment="1" applyProtection="1">
      <alignment vertical="center"/>
      <protection locked="0"/>
    </xf>
    <xf numFmtId="3" fontId="11" fillId="31" borderId="21" xfId="0" applyNumberFormat="1" applyFont="1" applyFill="1" applyBorder="1" applyAlignment="1" applyProtection="1">
      <alignment vertical="center"/>
      <protection locked="0"/>
    </xf>
    <xf numFmtId="3" fontId="6" fillId="31" borderId="20" xfId="0" applyNumberFormat="1" applyFont="1" applyFill="1" applyBorder="1" applyAlignment="1" applyProtection="1">
      <alignment vertical="center"/>
      <protection locked="0"/>
    </xf>
    <xf numFmtId="3" fontId="11" fillId="31" borderId="13" xfId="0" applyNumberFormat="1" applyFont="1" applyFill="1" applyBorder="1" applyAlignment="1" applyProtection="1">
      <alignment vertical="center"/>
      <protection locked="0"/>
    </xf>
    <xf numFmtId="3" fontId="6" fillId="31" borderId="21" xfId="0" applyNumberFormat="1" applyFont="1" applyFill="1" applyBorder="1" applyAlignment="1" applyProtection="1">
      <alignment vertical="center"/>
      <protection locked="0"/>
    </xf>
    <xf numFmtId="0" fontId="11" fillId="31" borderId="13" xfId="0" applyFont="1" applyFill="1" applyBorder="1" applyAlignment="1" applyProtection="1">
      <alignment horizontal="center" vertical="center"/>
      <protection locked="0"/>
    </xf>
    <xf numFmtId="0" fontId="6" fillId="31" borderId="20" xfId="0" applyFont="1" applyFill="1" applyBorder="1" applyAlignment="1">
      <alignment horizontal="left" vertical="center"/>
    </xf>
    <xf numFmtId="0" fontId="11" fillId="31" borderId="19" xfId="0" applyFont="1" applyFill="1" applyBorder="1" applyAlignment="1" applyProtection="1">
      <alignment horizontal="left" vertical="center" wrapText="1"/>
      <protection locked="0"/>
    </xf>
    <xf numFmtId="0" fontId="11" fillId="31" borderId="14" xfId="0" applyFont="1" applyFill="1" applyBorder="1" applyAlignment="1" applyProtection="1">
      <alignment/>
      <protection/>
    </xf>
    <xf numFmtId="0" fontId="11" fillId="27" borderId="20" xfId="0" applyFont="1" applyFill="1" applyBorder="1" applyAlignment="1" applyProtection="1">
      <alignment vertical="center"/>
      <protection locked="0"/>
    </xf>
    <xf numFmtId="3" fontId="11" fillId="27" borderId="21" xfId="0" applyNumberFormat="1" applyFont="1" applyFill="1" applyBorder="1" applyAlignment="1" applyProtection="1">
      <alignment vertical="center"/>
      <protection locked="0"/>
    </xf>
    <xf numFmtId="3" fontId="11" fillId="27" borderId="20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27" borderId="20" xfId="0" applyFont="1" applyFill="1" applyBorder="1" applyAlignment="1" applyProtection="1">
      <alignment horizontal="center" vertical="center" wrapText="1"/>
      <protection/>
    </xf>
    <xf numFmtId="3" fontId="11" fillId="32" borderId="10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32" borderId="13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3" fontId="11" fillId="32" borderId="22" xfId="0" applyNumberFormat="1" applyFont="1" applyFill="1" applyBorder="1" applyAlignment="1" applyProtection="1">
      <alignment vertical="center"/>
      <protection locked="0"/>
    </xf>
    <xf numFmtId="0" fontId="6" fillId="27" borderId="0" xfId="0" applyFont="1" applyFill="1" applyAlignment="1">
      <alignment/>
    </xf>
    <xf numFmtId="3" fontId="6" fillId="30" borderId="10" xfId="0" applyNumberFormat="1" applyFont="1" applyFill="1" applyBorder="1" applyAlignment="1" applyProtection="1">
      <alignment vertical="center"/>
      <protection locked="0"/>
    </xf>
    <xf numFmtId="3" fontId="6" fillId="30" borderId="13" xfId="0" applyNumberFormat="1" applyFont="1" applyFill="1" applyBorder="1" applyAlignment="1" applyProtection="1">
      <alignment vertical="center"/>
      <protection locked="0"/>
    </xf>
    <xf numFmtId="3" fontId="6" fillId="30" borderId="22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6" fillId="33" borderId="22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0" borderId="0" xfId="0" applyFont="1" applyFill="1" applyAlignment="1">
      <alignment/>
    </xf>
    <xf numFmtId="0" fontId="6" fillId="29" borderId="15" xfId="0" applyFont="1" applyFill="1" applyBorder="1" applyAlignment="1" applyProtection="1">
      <alignment/>
      <protection/>
    </xf>
    <xf numFmtId="0" fontId="6" fillId="29" borderId="16" xfId="0" applyFont="1" applyFill="1" applyBorder="1" applyAlignment="1" applyProtection="1">
      <alignment/>
      <protection/>
    </xf>
    <xf numFmtId="0" fontId="6" fillId="29" borderId="16" xfId="0" applyFont="1" applyFill="1" applyBorder="1" applyAlignment="1">
      <alignment/>
    </xf>
    <xf numFmtId="0" fontId="6" fillId="29" borderId="22" xfId="0" applyFont="1" applyFill="1" applyBorder="1" applyAlignment="1">
      <alignment/>
    </xf>
    <xf numFmtId="0" fontId="6" fillId="29" borderId="0" xfId="0" applyFont="1" applyFill="1" applyBorder="1" applyAlignment="1" applyProtection="1">
      <alignment horizontal="center"/>
      <protection/>
    </xf>
    <xf numFmtId="0" fontId="6" fillId="29" borderId="18" xfId="0" applyFont="1" applyFill="1" applyBorder="1" applyAlignment="1">
      <alignment/>
    </xf>
    <xf numFmtId="3" fontId="11" fillId="27" borderId="13" xfId="0" applyNumberFormat="1" applyFont="1" applyFill="1" applyBorder="1" applyAlignment="1" applyProtection="1">
      <alignment/>
      <protection/>
    </xf>
    <xf numFmtId="3" fontId="11" fillId="27" borderId="19" xfId="0" applyNumberFormat="1" applyFont="1" applyFill="1" applyBorder="1" applyAlignment="1" applyProtection="1">
      <alignment/>
      <protection/>
    </xf>
    <xf numFmtId="3" fontId="11" fillId="27" borderId="12" xfId="0" applyNumberFormat="1" applyFont="1" applyFill="1" applyBorder="1" applyAlignment="1" applyProtection="1">
      <alignment/>
      <protection/>
    </xf>
    <xf numFmtId="3" fontId="11" fillId="0" borderId="27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1" fontId="26" fillId="27" borderId="13" xfId="0" applyNumberFormat="1" applyFont="1" applyFill="1" applyBorder="1" applyAlignment="1" applyProtection="1">
      <alignment/>
      <protection/>
    </xf>
    <xf numFmtId="1" fontId="26" fillId="27" borderId="19" xfId="0" applyNumberFormat="1" applyFont="1" applyFill="1" applyBorder="1" applyAlignment="1" applyProtection="1">
      <alignment/>
      <protection/>
    </xf>
    <xf numFmtId="3" fontId="26" fillId="27" borderId="21" xfId="0" applyNumberFormat="1" applyFont="1" applyFill="1" applyBorder="1" applyAlignment="1" applyProtection="1">
      <alignment vertical="center"/>
      <protection/>
    </xf>
    <xf numFmtId="3" fontId="26" fillId="27" borderId="19" xfId="0" applyNumberFormat="1" applyFont="1" applyFill="1" applyBorder="1" applyAlignment="1" applyProtection="1">
      <alignment vertical="center"/>
      <protection/>
    </xf>
    <xf numFmtId="3" fontId="27" fillId="27" borderId="0" xfId="0" applyNumberFormat="1" applyFont="1" applyFill="1" applyBorder="1" applyAlignment="1" applyProtection="1">
      <alignment vertical="center"/>
      <protection/>
    </xf>
    <xf numFmtId="3" fontId="27" fillId="27" borderId="13" xfId="0" applyNumberFormat="1" applyFont="1" applyFill="1" applyBorder="1" applyAlignment="1" applyProtection="1">
      <alignment vertical="center"/>
      <protection/>
    </xf>
    <xf numFmtId="3" fontId="27" fillId="27" borderId="14" xfId="0" applyNumberFormat="1" applyFont="1" applyFill="1" applyBorder="1" applyAlignment="1" applyProtection="1">
      <alignment vertical="center"/>
      <protection/>
    </xf>
    <xf numFmtId="3" fontId="26" fillId="27" borderId="13" xfId="0" applyNumberFormat="1" applyFont="1" applyFill="1" applyBorder="1" applyAlignment="1" applyProtection="1">
      <alignment vertical="center"/>
      <protection/>
    </xf>
    <xf numFmtId="3" fontId="27" fillId="27" borderId="10" xfId="0" applyNumberFormat="1" applyFont="1" applyFill="1" applyBorder="1" applyAlignment="1" applyProtection="1">
      <alignment vertical="center"/>
      <protection/>
    </xf>
    <xf numFmtId="1" fontId="26" fillId="27" borderId="12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indent="1"/>
    </xf>
    <xf numFmtId="0" fontId="11" fillId="24" borderId="36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11" fillId="24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 indent="2"/>
    </xf>
    <xf numFmtId="0" fontId="6" fillId="0" borderId="37" xfId="0" applyFont="1" applyBorder="1" applyAlignment="1">
      <alignment horizontal="center" vertical="center" wrapText="1"/>
    </xf>
    <xf numFmtId="0" fontId="11" fillId="24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/>
    </xf>
    <xf numFmtId="1" fontId="11" fillId="0" borderId="36" xfId="0" applyNumberFormat="1" applyFont="1" applyBorder="1" applyAlignment="1">
      <alignment horizontal="left"/>
    </xf>
    <xf numFmtId="172" fontId="6" fillId="0" borderId="36" xfId="0" applyNumberFormat="1" applyFont="1" applyBorder="1" applyAlignment="1">
      <alignment horizontal="center"/>
    </xf>
    <xf numFmtId="172" fontId="6" fillId="0" borderId="36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 vertical="center"/>
    </xf>
    <xf numFmtId="0" fontId="16" fillId="27" borderId="25" xfId="0" applyFont="1" applyFill="1" applyBorder="1" applyAlignment="1">
      <alignment vertical="center"/>
    </xf>
    <xf numFmtId="0" fontId="15" fillId="27" borderId="39" xfId="0" applyFont="1" applyFill="1" applyBorder="1" applyAlignment="1">
      <alignment horizontal="center" vertical="center"/>
    </xf>
    <xf numFmtId="0" fontId="11" fillId="30" borderId="40" xfId="0" applyFont="1" applyFill="1" applyBorder="1" applyAlignment="1" applyProtection="1">
      <alignment vertical="center"/>
      <protection locked="0"/>
    </xf>
    <xf numFmtId="0" fontId="6" fillId="30" borderId="40" xfId="0" applyFont="1" applyFill="1" applyBorder="1" applyAlignment="1">
      <alignment/>
    </xf>
    <xf numFmtId="0" fontId="11" fillId="30" borderId="40" xfId="0" applyFont="1" applyFill="1" applyBorder="1" applyAlignment="1" applyProtection="1">
      <alignment horizontal="left" vertical="center"/>
      <protection locked="0"/>
    </xf>
    <xf numFmtId="3" fontId="11" fillId="30" borderId="40" xfId="0" applyNumberFormat="1" applyFont="1" applyFill="1" applyBorder="1" applyAlignment="1" applyProtection="1">
      <alignment vertical="center"/>
      <protection locked="0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/>
    </xf>
    <xf numFmtId="3" fontId="11" fillId="27" borderId="19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 hidden="1"/>
    </xf>
    <xf numFmtId="0" fontId="11" fillId="34" borderId="27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3" fontId="6" fillId="24" borderId="19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3" fontId="6" fillId="24" borderId="19" xfId="0" applyNumberFormat="1" applyFont="1" applyFill="1" applyBorder="1" applyAlignment="1" quotePrefix="1">
      <alignment horizontal="right"/>
    </xf>
    <xf numFmtId="3" fontId="11" fillId="27" borderId="17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Border="1" applyAlignment="1">
      <alignment vertical="center"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vertical="center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9" fillId="29" borderId="11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>
      <alignment horizontal="center"/>
    </xf>
    <xf numFmtId="0" fontId="6" fillId="29" borderId="19" xfId="0" applyFont="1" applyFill="1" applyBorder="1" applyAlignment="1" applyProtection="1">
      <alignment/>
      <protection/>
    </xf>
    <xf numFmtId="0" fontId="7" fillId="29" borderId="20" xfId="0" applyFont="1" applyFill="1" applyBorder="1" applyAlignment="1" applyProtection="1">
      <alignment horizontal="left"/>
      <protection/>
    </xf>
    <xf numFmtId="0" fontId="6" fillId="29" borderId="20" xfId="0" applyFont="1" applyFill="1" applyBorder="1" applyAlignment="1" applyProtection="1">
      <alignment/>
      <protection/>
    </xf>
    <xf numFmtId="0" fontId="18" fillId="29" borderId="19" xfId="0" applyFont="1" applyFill="1" applyBorder="1" applyAlignment="1" applyProtection="1">
      <alignment horizontal="left"/>
      <protection/>
    </xf>
    <xf numFmtId="0" fontId="18" fillId="29" borderId="20" xfId="0" applyFont="1" applyFill="1" applyBorder="1" applyAlignment="1" applyProtection="1">
      <alignment horizontal="left"/>
      <protection/>
    </xf>
    <xf numFmtId="0" fontId="17" fillId="0" borderId="19" xfId="0" applyFont="1" applyBorder="1" applyAlignment="1" applyProtection="1">
      <alignment/>
      <protection/>
    </xf>
    <xf numFmtId="1" fontId="11" fillId="27" borderId="13" xfId="0" applyNumberFormat="1" applyFont="1" applyFill="1" applyBorder="1" applyAlignment="1" applyProtection="1">
      <alignment/>
      <protection locked="0"/>
    </xf>
    <xf numFmtId="3" fontId="11" fillId="27" borderId="13" xfId="0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1" fontId="6" fillId="24" borderId="21" xfId="0" applyNumberFormat="1" applyFont="1" applyFill="1" applyBorder="1" applyAlignment="1" applyProtection="1">
      <alignment horizontal="right"/>
      <protection/>
    </xf>
    <xf numFmtId="3" fontId="11" fillId="0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0" fontId="21" fillId="0" borderId="19" xfId="0" applyFont="1" applyFill="1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left" indent="1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21" xfId="0" applyNumberFormat="1" applyFont="1" applyFill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3" fontId="27" fillId="27" borderId="20" xfId="0" applyNumberFormat="1" applyFont="1" applyFill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3" fontId="27" fillId="27" borderId="21" xfId="0" applyNumberFormat="1" applyFont="1" applyFill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0" fillId="29" borderId="0" xfId="0" applyFont="1" applyFill="1" applyBorder="1" applyAlignment="1">
      <alignment horizontal="center"/>
    </xf>
    <xf numFmtId="0" fontId="5" fillId="29" borderId="0" xfId="0" applyFont="1" applyFill="1" applyBorder="1" applyAlignment="1">
      <alignment/>
    </xf>
    <xf numFmtId="0" fontId="10" fillId="29" borderId="0" xfId="0" applyFont="1" applyFill="1" applyBorder="1" applyAlignment="1">
      <alignment/>
    </xf>
    <xf numFmtId="0" fontId="7" fillId="29" borderId="0" xfId="0" applyFont="1" applyFill="1" applyBorder="1" applyAlignment="1">
      <alignment horizontal="left"/>
    </xf>
    <xf numFmtId="0" fontId="6" fillId="29" borderId="0" xfId="0" applyFont="1" applyFill="1" applyBorder="1" applyAlignment="1">
      <alignment/>
    </xf>
    <xf numFmtId="0" fontId="10" fillId="29" borderId="11" xfId="0" applyFont="1" applyFill="1" applyBorder="1" applyAlignment="1">
      <alignment horizontal="center"/>
    </xf>
    <xf numFmtId="0" fontId="10" fillId="29" borderId="10" xfId="0" applyFont="1" applyFill="1" applyBorder="1" applyAlignment="1">
      <alignment/>
    </xf>
    <xf numFmtId="0" fontId="6" fillId="29" borderId="11" xfId="0" applyFont="1" applyFill="1" applyBorder="1" applyAlignment="1">
      <alignment horizontal="center"/>
    </xf>
    <xf numFmtId="0" fontId="6" fillId="29" borderId="10" xfId="0" applyFont="1" applyFill="1" applyBorder="1" applyAlignment="1">
      <alignment/>
    </xf>
    <xf numFmtId="0" fontId="6" fillId="0" borderId="11" xfId="0" applyFont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13" fillId="31" borderId="0" xfId="0" applyFont="1" applyFill="1" applyBorder="1" applyAlignment="1">
      <alignment/>
    </xf>
    <xf numFmtId="0" fontId="11" fillId="32" borderId="14" xfId="0" applyFont="1" applyFill="1" applyBorder="1" applyAlignment="1" applyProtection="1">
      <alignment vertical="center"/>
      <protection/>
    </xf>
    <xf numFmtId="0" fontId="11" fillId="32" borderId="14" xfId="0" applyFont="1" applyFill="1" applyBorder="1" applyAlignment="1" applyProtection="1">
      <alignment horizontal="center" vertical="center" wrapText="1"/>
      <protection/>
    </xf>
    <xf numFmtId="0" fontId="18" fillId="29" borderId="11" xfId="0" applyFont="1" applyFill="1" applyBorder="1" applyAlignment="1">
      <alignment horizontal="center"/>
    </xf>
    <xf numFmtId="0" fontId="18" fillId="29" borderId="10" xfId="0" applyFont="1" applyFill="1" applyBorder="1" applyAlignment="1">
      <alignment horizontal="center"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11" fillId="31" borderId="12" xfId="0" applyFont="1" applyFill="1" applyBorder="1" applyAlignment="1">
      <alignment horizontal="center"/>
    </xf>
    <xf numFmtId="0" fontId="6" fillId="31" borderId="12" xfId="0" applyFont="1" applyFill="1" applyBorder="1" applyAlignment="1">
      <alignment horizontal="right" vertical="center"/>
    </xf>
    <xf numFmtId="0" fontId="11" fillId="31" borderId="12" xfId="0" applyFont="1" applyFill="1" applyBorder="1" applyAlignment="1" applyProtection="1">
      <alignment horizontal="center"/>
      <protection locked="0"/>
    </xf>
    <xf numFmtId="0" fontId="6" fillId="31" borderId="12" xfId="0" applyFont="1" applyFill="1" applyBorder="1" applyAlignment="1" applyProtection="1">
      <alignment horizontal="right"/>
      <protection locked="0"/>
    </xf>
    <xf numFmtId="0" fontId="11" fillId="31" borderId="14" xfId="0" applyFont="1" applyFill="1" applyBorder="1" applyAlignment="1" applyProtection="1">
      <alignment horizontal="center"/>
      <protection locked="0"/>
    </xf>
    <xf numFmtId="3" fontId="11" fillId="31" borderId="10" xfId="0" applyNumberFormat="1" applyFont="1" applyFill="1" applyBorder="1" applyAlignment="1" applyProtection="1">
      <alignment/>
      <protection locked="0"/>
    </xf>
    <xf numFmtId="0" fontId="11" fillId="27" borderId="19" xfId="0" applyFont="1" applyFill="1" applyBorder="1" applyAlignment="1" applyProtection="1">
      <alignment horizontal="left" vertical="center"/>
      <protection locked="0"/>
    </xf>
    <xf numFmtId="3" fontId="11" fillId="31" borderId="10" xfId="0" applyNumberFormat="1" applyFont="1" applyFill="1" applyBorder="1" applyAlignment="1" applyProtection="1">
      <alignment vertical="center"/>
      <protection locked="0"/>
    </xf>
    <xf numFmtId="0" fontId="11" fillId="31" borderId="11" xfId="0" applyFont="1" applyFill="1" applyBorder="1" applyAlignment="1" applyProtection="1">
      <alignment horizontal="left" vertical="center"/>
      <protection locked="0"/>
    </xf>
    <xf numFmtId="0" fontId="6" fillId="31" borderId="11" xfId="0" applyFont="1" applyFill="1" applyBorder="1" applyAlignment="1">
      <alignment/>
    </xf>
    <xf numFmtId="3" fontId="6" fillId="31" borderId="10" xfId="0" applyNumberFormat="1" applyFont="1" applyFill="1" applyBorder="1" applyAlignment="1" applyProtection="1">
      <alignment/>
      <protection/>
    </xf>
    <xf numFmtId="0" fontId="6" fillId="31" borderId="10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/>
    </xf>
    <xf numFmtId="0" fontId="6" fillId="31" borderId="10" xfId="0" applyFont="1" applyFill="1" applyBorder="1" applyAlignment="1">
      <alignment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11" fillId="35" borderId="19" xfId="0" applyFont="1" applyFill="1" applyBorder="1" applyAlignment="1">
      <alignment horizontal="center"/>
    </xf>
    <xf numFmtId="0" fontId="11" fillId="32" borderId="21" xfId="0" applyFont="1" applyFill="1" applyBorder="1" applyAlignment="1" applyProtection="1">
      <alignment vertical="center"/>
      <protection/>
    </xf>
    <xf numFmtId="0" fontId="11" fillId="35" borderId="1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3" fontId="6" fillId="27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3" fontId="11" fillId="27" borderId="19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3" fontId="6" fillId="27" borderId="19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3" fontId="6" fillId="27" borderId="16" xfId="0" applyNumberFormat="1" applyFont="1" applyFill="1" applyBorder="1" applyAlignment="1" applyProtection="1">
      <alignment vertical="center"/>
      <protection locked="0"/>
    </xf>
    <xf numFmtId="3" fontId="6" fillId="27" borderId="15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3" fontId="6" fillId="27" borderId="11" xfId="0" applyNumberFormat="1" applyFont="1" applyFill="1" applyBorder="1" applyAlignment="1" applyProtection="1">
      <alignment vertical="center"/>
      <protection locked="0"/>
    </xf>
    <xf numFmtId="0" fontId="9" fillId="29" borderId="11" xfId="0" applyFont="1" applyFill="1" applyBorder="1" applyAlignment="1" applyProtection="1">
      <alignment/>
      <protection/>
    </xf>
    <xf numFmtId="9" fontId="9" fillId="29" borderId="41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9" fontId="9" fillId="29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34" borderId="2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11" fillId="30" borderId="19" xfId="0" applyFont="1" applyFill="1" applyBorder="1" applyAlignment="1" applyProtection="1">
      <alignment horizontal="left" vertical="center"/>
      <protection locked="0"/>
    </xf>
    <xf numFmtId="0" fontId="11" fillId="30" borderId="20" xfId="0" applyFont="1" applyFill="1" applyBorder="1" applyAlignment="1" applyProtection="1">
      <alignment horizontal="left" vertical="center"/>
      <protection locked="0"/>
    </xf>
    <xf numFmtId="0" fontId="11" fillId="30" borderId="21" xfId="0" applyFont="1" applyFill="1" applyBorder="1" applyAlignment="1" applyProtection="1">
      <alignment horizontal="left" vertical="center"/>
      <protection locked="0"/>
    </xf>
    <xf numFmtId="0" fontId="11" fillId="27" borderId="19" xfId="0" applyFont="1" applyFill="1" applyBorder="1" applyAlignment="1">
      <alignment horizontal="left" vertical="center"/>
    </xf>
    <xf numFmtId="0" fontId="11" fillId="27" borderId="20" xfId="0" applyFont="1" applyFill="1" applyBorder="1" applyAlignment="1">
      <alignment horizontal="left" vertical="center"/>
    </xf>
    <xf numFmtId="0" fontId="11" fillId="27" borderId="21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9" fillId="29" borderId="0" xfId="0" applyFont="1" applyFill="1" applyBorder="1" applyAlignment="1" applyProtection="1">
      <alignment horizontal="center"/>
      <protection/>
    </xf>
    <xf numFmtId="0" fontId="6" fillId="29" borderId="0" xfId="0" applyFont="1" applyFill="1" applyAlignment="1">
      <alignment horizontal="center"/>
    </xf>
    <xf numFmtId="0" fontId="9" fillId="29" borderId="0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29" borderId="0" xfId="0" applyFont="1" applyFill="1" applyBorder="1" applyAlignment="1">
      <alignment horizontal="center"/>
    </xf>
    <xf numFmtId="0" fontId="18" fillId="29" borderId="0" xfId="0" applyFont="1" applyFill="1" applyBorder="1" applyAlignment="1" applyProtection="1">
      <alignment horizontal="center"/>
      <protection/>
    </xf>
    <xf numFmtId="0" fontId="5" fillId="29" borderId="11" xfId="0" applyFont="1" applyFill="1" applyBorder="1" applyAlignment="1" applyProtection="1">
      <alignment horizontal="center"/>
      <protection/>
    </xf>
    <xf numFmtId="0" fontId="5" fillId="29" borderId="0" xfId="0" applyFont="1" applyFill="1" applyBorder="1" applyAlignment="1" applyProtection="1">
      <alignment horizontal="center"/>
      <protection/>
    </xf>
    <xf numFmtId="0" fontId="12" fillId="29" borderId="10" xfId="0" applyFont="1" applyFill="1" applyBorder="1" applyAlignment="1" applyProtection="1">
      <alignment horizontal="center"/>
      <protection/>
    </xf>
    <xf numFmtId="0" fontId="10" fillId="29" borderId="17" xfId="0" applyFont="1" applyFill="1" applyBorder="1" applyAlignment="1" applyProtection="1">
      <alignment horizontal="right"/>
      <protection/>
    </xf>
    <xf numFmtId="0" fontId="10" fillId="29" borderId="18" xfId="0" applyFont="1" applyFill="1" applyBorder="1" applyAlignment="1" applyProtection="1">
      <alignment horizontal="right"/>
      <protection/>
    </xf>
    <xf numFmtId="0" fontId="10" fillId="29" borderId="23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9" fillId="29" borderId="11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29" borderId="11" xfId="0" applyFont="1" applyFill="1" applyBorder="1" applyAlignment="1" applyProtection="1">
      <alignment horizontal="right"/>
      <protection/>
    </xf>
    <xf numFmtId="0" fontId="10" fillId="29" borderId="0" xfId="0" applyFont="1" applyFill="1" applyBorder="1" applyAlignment="1" applyProtection="1">
      <alignment horizontal="right"/>
      <protection/>
    </xf>
    <xf numFmtId="0" fontId="10" fillId="29" borderId="10" xfId="0" applyFont="1" applyFill="1" applyBorder="1" applyAlignment="1" applyProtection="1">
      <alignment horizontal="right"/>
      <protection/>
    </xf>
    <xf numFmtId="0" fontId="20" fillId="29" borderId="10" xfId="0" applyFont="1" applyFill="1" applyBorder="1" applyAlignment="1" applyProtection="1">
      <alignment horizontal="center"/>
      <protection/>
    </xf>
    <xf numFmtId="0" fontId="5" fillId="29" borderId="11" xfId="0" applyFont="1" applyFill="1" applyBorder="1" applyAlignment="1" applyProtection="1">
      <alignment horizontal="center" wrapText="1"/>
      <protection/>
    </xf>
    <xf numFmtId="0" fontId="5" fillId="29" borderId="17" xfId="0" applyFont="1" applyFill="1" applyBorder="1" applyAlignment="1" applyProtection="1">
      <alignment horizontal="center"/>
      <protection/>
    </xf>
    <xf numFmtId="0" fontId="5" fillId="29" borderId="18" xfId="0" applyFont="1" applyFill="1" applyBorder="1" applyAlignment="1" applyProtection="1">
      <alignment horizontal="center"/>
      <protection/>
    </xf>
    <xf numFmtId="0" fontId="20" fillId="29" borderId="23" xfId="0" applyFont="1" applyFill="1" applyBorder="1" applyAlignment="1" applyProtection="1">
      <alignment horizontal="center"/>
      <protection/>
    </xf>
    <xf numFmtId="0" fontId="20" fillId="29" borderId="21" xfId="0" applyFont="1" applyFill="1" applyBorder="1" applyAlignment="1" applyProtection="1">
      <alignment horizontal="center"/>
      <protection/>
    </xf>
    <xf numFmtId="0" fontId="10" fillId="29" borderId="19" xfId="0" applyFont="1" applyFill="1" applyBorder="1" applyAlignment="1" applyProtection="1">
      <alignment horizontal="right"/>
      <protection/>
    </xf>
    <xf numFmtId="0" fontId="10" fillId="29" borderId="20" xfId="0" applyFont="1" applyFill="1" applyBorder="1" applyAlignment="1" applyProtection="1">
      <alignment horizontal="right"/>
      <protection/>
    </xf>
    <xf numFmtId="0" fontId="10" fillId="29" borderId="21" xfId="0" applyFont="1" applyFill="1" applyBorder="1" applyAlignment="1" applyProtection="1">
      <alignment horizontal="right"/>
      <protection/>
    </xf>
    <xf numFmtId="0" fontId="10" fillId="29" borderId="0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29" borderId="17" xfId="0" applyFont="1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11" fillId="27" borderId="19" xfId="0" applyFont="1" applyFill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7" fillId="29" borderId="11" xfId="0" applyFont="1" applyFill="1" applyBorder="1" applyAlignment="1" applyProtection="1">
      <alignment horizontal="center"/>
      <protection/>
    </xf>
    <xf numFmtId="0" fontId="8" fillId="29" borderId="0" xfId="0" applyFont="1" applyFill="1" applyBorder="1" applyAlignment="1" applyProtection="1">
      <alignment horizontal="center"/>
      <protection/>
    </xf>
    <xf numFmtId="0" fontId="10" fillId="29" borderId="0" xfId="0" applyFont="1" applyFill="1" applyBorder="1" applyAlignment="1" applyProtection="1">
      <alignment horizontal="center"/>
      <protection/>
    </xf>
    <xf numFmtId="0" fontId="10" fillId="29" borderId="10" xfId="0" applyFont="1" applyFill="1" applyBorder="1" applyAlignment="1" applyProtection="1">
      <alignment horizontal="center"/>
      <protection/>
    </xf>
    <xf numFmtId="0" fontId="9" fillId="29" borderId="18" xfId="0" applyFont="1" applyFill="1" applyBorder="1" applyAlignment="1" applyProtection="1">
      <alignment horizontal="right"/>
      <protection/>
    </xf>
    <xf numFmtId="0" fontId="9" fillId="29" borderId="23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11" fillId="27" borderId="19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left" wrapText="1"/>
    </xf>
    <xf numFmtId="0" fontId="11" fillId="27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1" fillId="27" borderId="19" xfId="0" applyFont="1" applyFill="1" applyBorder="1" applyAlignment="1" applyProtection="1">
      <alignment horizontal="left" vertical="center" wrapText="1" readingOrder="1"/>
      <protection/>
    </xf>
    <xf numFmtId="0" fontId="0" fillId="0" borderId="21" xfId="0" applyBorder="1" applyAlignment="1">
      <alignment/>
    </xf>
    <xf numFmtId="0" fontId="7" fillId="29" borderId="0" xfId="0" applyFont="1" applyFill="1" applyBorder="1" applyAlignment="1" applyProtection="1">
      <alignment horizontal="center"/>
      <protection/>
    </xf>
    <xf numFmtId="0" fontId="9" fillId="29" borderId="0" xfId="0" applyFont="1" applyFill="1" applyBorder="1" applyAlignment="1" applyProtection="1">
      <alignment horizontal="right"/>
      <protection/>
    </xf>
    <xf numFmtId="0" fontId="9" fillId="29" borderId="10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 shrinkToFit="1"/>
      <protection/>
    </xf>
    <xf numFmtId="0" fontId="0" fillId="0" borderId="18" xfId="0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right" vertical="top" wrapText="1"/>
    </xf>
    <xf numFmtId="0" fontId="6" fillId="31" borderId="13" xfId="0" applyFont="1" applyFill="1" applyBorder="1" applyAlignment="1">
      <alignment wrapText="1"/>
    </xf>
    <xf numFmtId="0" fontId="18" fillId="29" borderId="0" xfId="0" applyFont="1" applyFill="1" applyBorder="1" applyAlignment="1" applyProtection="1">
      <alignment horizontal="left"/>
      <protection/>
    </xf>
    <xf numFmtId="0" fontId="15" fillId="31" borderId="0" xfId="0" applyFont="1" applyFill="1" applyBorder="1" applyAlignment="1">
      <alignment horizontal="right"/>
    </xf>
    <xf numFmtId="0" fontId="11" fillId="3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29" borderId="0" xfId="0" applyFont="1" applyFill="1" applyBorder="1" applyAlignment="1" applyProtection="1">
      <alignment horizontal="left" vertical="center"/>
      <protection/>
    </xf>
    <xf numFmtId="0" fontId="9" fillId="29" borderId="11" xfId="0" applyFont="1" applyFill="1" applyBorder="1" applyAlignment="1" applyProtection="1">
      <alignment horizontal="center"/>
      <protection/>
    </xf>
    <xf numFmtId="0" fontId="9" fillId="29" borderId="10" xfId="0" applyFont="1" applyFill="1" applyBorder="1" applyAlignment="1" applyProtection="1">
      <alignment horizontal="center"/>
      <protection/>
    </xf>
    <xf numFmtId="0" fontId="24" fillId="29" borderId="11" xfId="0" applyFont="1" applyFill="1" applyBorder="1" applyAlignment="1" applyProtection="1">
      <alignment horizontal="center"/>
      <protection/>
    </xf>
    <xf numFmtId="0" fontId="24" fillId="29" borderId="0" xfId="0" applyFont="1" applyFill="1" applyBorder="1" applyAlignment="1" applyProtection="1">
      <alignment horizontal="center"/>
      <protection/>
    </xf>
    <xf numFmtId="0" fontId="24" fillId="29" borderId="10" xfId="0" applyFont="1" applyFill="1" applyBorder="1" applyAlignment="1" applyProtection="1">
      <alignment horizontal="center"/>
      <protection/>
    </xf>
    <xf numFmtId="0" fontId="6" fillId="31" borderId="19" xfId="0" applyFont="1" applyFill="1" applyBorder="1" applyAlignment="1" applyProtection="1">
      <alignment horizontal="left" vertical="center"/>
      <protection locked="0"/>
    </xf>
    <xf numFmtId="0" fontId="6" fillId="31" borderId="20" xfId="0" applyFont="1" applyFill="1" applyBorder="1" applyAlignment="1">
      <alignment horizontal="left" vertical="center"/>
    </xf>
    <xf numFmtId="0" fontId="23" fillId="29" borderId="0" xfId="0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0" fontId="25" fillId="29" borderId="11" xfId="0" applyFont="1" applyFill="1" applyBorder="1" applyAlignment="1">
      <alignment horizontal="center"/>
    </xf>
    <xf numFmtId="0" fontId="16" fillId="29" borderId="0" xfId="0" applyFont="1" applyFill="1" applyBorder="1" applyAlignment="1">
      <alignment horizontal="center"/>
    </xf>
    <xf numFmtId="0" fontId="16" fillId="29" borderId="10" xfId="0" applyFont="1" applyFill="1" applyBorder="1" applyAlignment="1">
      <alignment horizontal="center"/>
    </xf>
    <xf numFmtId="0" fontId="25" fillId="29" borderId="0" xfId="0" applyFont="1" applyFill="1" applyBorder="1" applyAlignment="1">
      <alignment horizontal="center"/>
    </xf>
    <xf numFmtId="0" fontId="25" fillId="29" borderId="10" xfId="0" applyFont="1" applyFill="1" applyBorder="1" applyAlignment="1">
      <alignment horizontal="center"/>
    </xf>
    <xf numFmtId="0" fontId="9" fillId="29" borderId="11" xfId="0" applyFont="1" applyFill="1" applyBorder="1" applyAlignment="1">
      <alignment horizontal="center"/>
    </xf>
    <xf numFmtId="0" fontId="6" fillId="29" borderId="1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7AF8F"/>
      <rgbColor rgb="00C1DADD"/>
      <rgbColor rgb="00E2D5B4"/>
      <rgbColor rgb="00B9D4E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0</xdr:row>
      <xdr:rowOff>238125</xdr:rowOff>
    </xdr:from>
    <xdr:ext cx="704850" cy="695325"/>
    <xdr:sp>
      <xdr:nvSpPr>
        <xdr:cNvPr id="1" name="Text Box 1"/>
        <xdr:cNvSpPr txBox="1">
          <a:spLocks noChangeArrowheads="1"/>
        </xdr:cNvSpPr>
      </xdr:nvSpPr>
      <xdr:spPr>
        <a:xfrm>
          <a:off x="5762625" y="238125"/>
          <a:ext cx="704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FE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0</xdr:row>
      <xdr:rowOff>238125</xdr:rowOff>
    </xdr:from>
    <xdr:ext cx="1019175" cy="895350"/>
    <xdr:sp>
      <xdr:nvSpPr>
        <xdr:cNvPr id="1" name="Text Box 5"/>
        <xdr:cNvSpPr txBox="1">
          <a:spLocks noChangeArrowheads="1"/>
        </xdr:cNvSpPr>
      </xdr:nvSpPr>
      <xdr:spPr>
        <a:xfrm>
          <a:off x="5048250" y="238125"/>
          <a:ext cx="10191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I&amp;R</a:t>
          </a:r>
        </a:p>
      </xdr:txBody>
    </xdr:sp>
    <xdr:clientData/>
  </xdr:oneCellAnchor>
  <xdr:twoCellAnchor>
    <xdr:from>
      <xdr:col>1</xdr:col>
      <xdr:colOff>1685925</xdr:colOff>
      <xdr:row>0</xdr:row>
      <xdr:rowOff>0</xdr:rowOff>
    </xdr:from>
    <xdr:to>
      <xdr:col>1</xdr:col>
      <xdr:colOff>1971675</xdr:colOff>
      <xdr:row>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07645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2076450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466975" y="0"/>
          <a:ext cx="904875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Post Tender with Tender Price</a:t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66675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085850" y="0"/>
          <a:ext cx="904875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Pretender wth Base Contract Estimate</a:t>
          </a:r>
        </a:p>
      </xdr:txBody>
    </xdr:sp>
    <xdr:clientData/>
  </xdr:twoCellAnchor>
  <xdr:twoCellAnchor>
    <xdr:from>
      <xdr:col>1</xdr:col>
      <xdr:colOff>3076575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3467100" y="0"/>
          <a:ext cx="1028700" cy="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(Tick as Appropriate)</a:t>
          </a:r>
        </a:p>
      </xdr:txBody>
    </xdr:sp>
    <xdr:clientData/>
  </xdr:twoCellAnchor>
  <xdr:oneCellAnchor>
    <xdr:from>
      <xdr:col>0</xdr:col>
      <xdr:colOff>371475</xdr:colOff>
      <xdr:row>2</xdr:row>
      <xdr:rowOff>66675</xdr:rowOff>
    </xdr:from>
    <xdr:ext cx="1638300" cy="371475"/>
    <xdr:sp>
      <xdr:nvSpPr>
        <xdr:cNvPr id="7" name="Text Box 5"/>
        <xdr:cNvSpPr txBox="1">
          <a:spLocks noChangeArrowheads="1"/>
        </xdr:cNvSpPr>
      </xdr:nvSpPr>
      <xdr:spPr>
        <a:xfrm>
          <a:off x="371475" y="866775"/>
          <a:ext cx="1638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Pre-tender with base contract estimate</a:t>
          </a:r>
        </a:p>
      </xdr:txBody>
    </xdr:sp>
    <xdr:clientData/>
  </xdr:oneCellAnchor>
  <xdr:oneCellAnchor>
    <xdr:from>
      <xdr:col>1</xdr:col>
      <xdr:colOff>1676400</xdr:colOff>
      <xdr:row>2</xdr:row>
      <xdr:rowOff>66675</xdr:rowOff>
    </xdr:from>
    <xdr:ext cx="1638300" cy="371475"/>
    <xdr:sp>
      <xdr:nvSpPr>
        <xdr:cNvPr id="8" name="Text Box 5"/>
        <xdr:cNvSpPr txBox="1">
          <a:spLocks noChangeArrowheads="1"/>
        </xdr:cNvSpPr>
      </xdr:nvSpPr>
      <xdr:spPr>
        <a:xfrm>
          <a:off x="2066925" y="866775"/>
          <a:ext cx="1638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Post-tender with tender price</a:t>
          </a:r>
        </a:p>
      </xdr:txBody>
    </xdr:sp>
    <xdr:clientData/>
  </xdr:oneCellAnchor>
  <xdr:oneCellAnchor>
    <xdr:from>
      <xdr:col>1</xdr:col>
      <xdr:colOff>2962275</xdr:colOff>
      <xdr:row>2</xdr:row>
      <xdr:rowOff>66675</xdr:rowOff>
    </xdr:from>
    <xdr:ext cx="1181100" cy="371475"/>
    <xdr:sp>
      <xdr:nvSpPr>
        <xdr:cNvPr id="9" name="Text Box 5"/>
        <xdr:cNvSpPr txBox="1">
          <a:spLocks noChangeArrowheads="1"/>
        </xdr:cNvSpPr>
      </xdr:nvSpPr>
      <xdr:spPr>
        <a:xfrm>
          <a:off x="3352800" y="866775"/>
          <a:ext cx="1181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(Tick as appropriate)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0</xdr:row>
      <xdr:rowOff>190500</xdr:rowOff>
    </xdr:from>
    <xdr:ext cx="1876425" cy="857250"/>
    <xdr:sp>
      <xdr:nvSpPr>
        <xdr:cNvPr id="1" name="Text Box 3"/>
        <xdr:cNvSpPr txBox="1">
          <a:spLocks noChangeArrowheads="1"/>
        </xdr:cNvSpPr>
      </xdr:nvSpPr>
      <xdr:spPr>
        <a:xfrm>
          <a:off x="4600575" y="190500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Whitney Condensed Medium"/>
              <a:ea typeface="Whitney Condensed Medium"/>
              <a:cs typeface="Whitney Condensed Medium"/>
            </a:rPr>
            <a:t>D</a:t>
          </a:r>
          <a:r>
            <a:rPr lang="en-US" cap="none" sz="4800" b="0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&amp;PD
</a:t>
          </a:r>
        </a:p>
      </xdr:txBody>
    </xdr:sp>
    <xdr:clientData/>
  </xdr:oneCellAnchor>
  <xdr:twoCellAnchor>
    <xdr:from>
      <xdr:col>1</xdr:col>
      <xdr:colOff>1685925</xdr:colOff>
      <xdr:row>0</xdr:row>
      <xdr:rowOff>0</xdr:rowOff>
    </xdr:from>
    <xdr:to>
      <xdr:col>1</xdr:col>
      <xdr:colOff>1971675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07645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2</xdr:row>
      <xdr:rowOff>152400</xdr:rowOff>
    </xdr:from>
    <xdr:to>
      <xdr:col>1</xdr:col>
      <xdr:colOff>2819400</xdr:colOff>
      <xdr:row>3</xdr:row>
      <xdr:rowOff>114300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085975" y="895350"/>
          <a:ext cx="1123950" cy="1905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Post-tender with tender price</a:t>
          </a:r>
        </a:p>
      </xdr:txBody>
    </xdr:sp>
    <xdr:clientData/>
  </xdr:twoCellAnchor>
  <xdr:twoCellAnchor>
    <xdr:from>
      <xdr:col>0</xdr:col>
      <xdr:colOff>266700</xdr:colOff>
      <xdr:row>2</xdr:row>
      <xdr:rowOff>142875</xdr:rowOff>
    </xdr:from>
    <xdr:to>
      <xdr:col>1</xdr:col>
      <xdr:colOff>1304925</xdr:colOff>
      <xdr:row>3</xdr:row>
      <xdr:rowOff>123825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66700" y="885825"/>
          <a:ext cx="1428750" cy="2095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Pre-tender with base contract estimate</a:t>
          </a:r>
        </a:p>
      </xdr:txBody>
    </xdr:sp>
    <xdr:clientData/>
  </xdr:twoCellAnchor>
  <xdr:twoCellAnchor>
    <xdr:from>
      <xdr:col>1</xdr:col>
      <xdr:colOff>2971800</xdr:colOff>
      <xdr:row>2</xdr:row>
      <xdr:rowOff>161925</xdr:rowOff>
    </xdr:from>
    <xdr:to>
      <xdr:col>2</xdr:col>
      <xdr:colOff>800100</xdr:colOff>
      <xdr:row>4</xdr:row>
      <xdr:rowOff>38100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362325" y="904875"/>
          <a:ext cx="923925" cy="2381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(Tick as appropriate)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1</xdr:row>
      <xdr:rowOff>180975</xdr:rowOff>
    </xdr:from>
    <xdr:ext cx="1485900" cy="514350"/>
    <xdr:sp>
      <xdr:nvSpPr>
        <xdr:cNvPr id="1" name="Text Box 34"/>
        <xdr:cNvSpPr txBox="1">
          <a:spLocks noChangeArrowheads="1"/>
        </xdr:cNvSpPr>
      </xdr:nvSpPr>
      <xdr:spPr>
        <a:xfrm>
          <a:off x="4705350" y="542925"/>
          <a:ext cx="1485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5720" rIns="0" bIns="45720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Construction</a:t>
          </a:r>
        </a:p>
      </xdr:txBody>
    </xdr:sp>
    <xdr:clientData/>
  </xdr:oneCellAnchor>
  <xdr:twoCellAnchor>
    <xdr:from>
      <xdr:col>1</xdr:col>
      <xdr:colOff>2905125</xdr:colOff>
      <xdr:row>2</xdr:row>
      <xdr:rowOff>85725</xdr:rowOff>
    </xdr:from>
    <xdr:to>
      <xdr:col>3</xdr:col>
      <xdr:colOff>0</xdr:colOff>
      <xdr:row>3</xdr:row>
      <xdr:rowOff>123825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295650" y="828675"/>
          <a:ext cx="1123950" cy="2000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(Tick as appropriate)</a:t>
          </a:r>
        </a:p>
      </xdr:txBody>
    </xdr:sp>
    <xdr:clientData/>
  </xdr:twoCellAnchor>
  <xdr:oneCellAnchor>
    <xdr:from>
      <xdr:col>0</xdr:col>
      <xdr:colOff>257175</xdr:colOff>
      <xdr:row>2</xdr:row>
      <xdr:rowOff>9525</xdr:rowOff>
    </xdr:from>
    <xdr:ext cx="1504950" cy="371475"/>
    <xdr:sp>
      <xdr:nvSpPr>
        <xdr:cNvPr id="3" name="Text Box 5"/>
        <xdr:cNvSpPr txBox="1">
          <a:spLocks noChangeArrowheads="1"/>
        </xdr:cNvSpPr>
      </xdr:nvSpPr>
      <xdr:spPr>
        <a:xfrm>
          <a:off x="257175" y="752475"/>
          <a:ext cx="1504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Pre-tender with base contract estimate</a:t>
          </a:r>
        </a:p>
      </xdr:txBody>
    </xdr:sp>
    <xdr:clientData/>
  </xdr:oneCellAnchor>
  <xdr:oneCellAnchor>
    <xdr:from>
      <xdr:col>1</xdr:col>
      <xdr:colOff>1495425</xdr:colOff>
      <xdr:row>2</xdr:row>
      <xdr:rowOff>9525</xdr:rowOff>
    </xdr:from>
    <xdr:ext cx="1638300" cy="371475"/>
    <xdr:sp>
      <xdr:nvSpPr>
        <xdr:cNvPr id="4" name="Text Box 5"/>
        <xdr:cNvSpPr txBox="1">
          <a:spLocks noChangeArrowheads="1"/>
        </xdr:cNvSpPr>
      </xdr:nvSpPr>
      <xdr:spPr>
        <a:xfrm>
          <a:off x="1885950" y="752475"/>
          <a:ext cx="1638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Post-tender with tender price</a:t>
          </a:r>
        </a:p>
      </xdr:txBody>
    </xdr:sp>
    <xdr:clientData/>
  </xdr:oneCellAnchor>
  <xdr:oneCellAnchor>
    <xdr:from>
      <xdr:col>1</xdr:col>
      <xdr:colOff>2886075</xdr:colOff>
      <xdr:row>24</xdr:row>
      <xdr:rowOff>123825</xdr:rowOff>
    </xdr:from>
    <xdr:ext cx="247650" cy="371475"/>
    <xdr:sp>
      <xdr:nvSpPr>
        <xdr:cNvPr id="5" name="Text Box 5"/>
        <xdr:cNvSpPr txBox="1">
          <a:spLocks noChangeArrowheads="1"/>
        </xdr:cNvSpPr>
      </xdr:nvSpPr>
      <xdr:spPr>
        <a:xfrm>
          <a:off x="3276600" y="4943475"/>
          <a:ext cx="247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2296" rIns="0" bIns="82296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0</xdr:row>
      <xdr:rowOff>0</xdr:rowOff>
    </xdr:from>
    <xdr:ext cx="1905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5353050" y="0"/>
          <a:ext cx="1905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estimation%20manual%20(SM014)\excel\SM014Appendices%20Templates%20(iz)%20121110%20with%20completed%20PE%20and%20D&amp;P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mental Breakdown"/>
      <sheetName val="PPC"/>
      <sheetName val="TPC"/>
      <sheetName val="FE"/>
      <sheetName val="OE"/>
      <sheetName val="SE"/>
      <sheetName val="PE"/>
      <sheetName val="DE"/>
      <sheetName val="CE"/>
      <sheetName val="I&amp;R"/>
      <sheetName val="D&amp;PD"/>
      <sheetName val="Construction"/>
      <sheetName val="Summary Sheet"/>
      <sheetName val="Construction &amp; Prop Estimate"/>
      <sheetName val="Cashflow"/>
      <sheetName val="Macro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104"/>
  <sheetViews>
    <sheetView defaultGridColor="0" zoomScalePageLayoutView="0" colorId="9" workbookViewId="0" topLeftCell="A1">
      <selection activeCell="E58" sqref="A1:E58"/>
    </sheetView>
  </sheetViews>
  <sheetFormatPr defaultColWidth="9.140625" defaultRowHeight="12.75"/>
  <cols>
    <col min="1" max="1" width="8.7109375" style="55" customWidth="1"/>
    <col min="2" max="2" width="72.7109375" style="3" customWidth="1"/>
    <col min="3" max="3" width="9.28125" style="3" customWidth="1"/>
    <col min="4" max="4" width="10.7109375" style="3" customWidth="1"/>
    <col min="5" max="5" width="13.7109375" style="3" customWidth="1"/>
    <col min="6" max="16384" width="9.140625" style="3" customWidth="1"/>
  </cols>
  <sheetData>
    <row r="1" spans="1:5" ht="20.25">
      <c r="A1" s="433" t="s">
        <v>95</v>
      </c>
      <c r="B1" s="433"/>
      <c r="C1" s="433"/>
      <c r="D1" s="433"/>
      <c r="E1" s="433"/>
    </row>
    <row r="2" spans="1:5" ht="12.75">
      <c r="A2" s="47"/>
      <c r="B2" s="62"/>
      <c r="C2" s="62"/>
      <c r="D2" s="62"/>
      <c r="E2" s="62"/>
    </row>
    <row r="3" spans="1:5" s="4" customFormat="1" ht="18" customHeight="1">
      <c r="A3" s="430" t="s">
        <v>213</v>
      </c>
      <c r="B3" s="431"/>
      <c r="C3" s="431"/>
      <c r="D3" s="431"/>
      <c r="E3" s="431"/>
    </row>
    <row r="4" spans="1:5" s="4" customFormat="1" ht="18" customHeight="1">
      <c r="A4" s="432" t="s">
        <v>214</v>
      </c>
      <c r="B4" s="431"/>
      <c r="C4" s="431"/>
      <c r="D4" s="431"/>
      <c r="E4" s="431"/>
    </row>
    <row r="5" spans="1:5" ht="28.5" customHeight="1" thickBot="1">
      <c r="A5" s="313" t="s">
        <v>21</v>
      </c>
      <c r="B5" s="314" t="s">
        <v>22</v>
      </c>
      <c r="C5" s="315"/>
      <c r="D5" s="313" t="s">
        <v>215</v>
      </c>
      <c r="E5" s="313" t="s">
        <v>216</v>
      </c>
    </row>
    <row r="6" spans="1:5" ht="17.25" customHeight="1" thickTop="1">
      <c r="A6" s="301">
        <v>1</v>
      </c>
      <c r="B6" s="282" t="s">
        <v>217</v>
      </c>
      <c r="C6" s="283"/>
      <c r="D6" s="288"/>
      <c r="E6" s="289" t="s">
        <v>23</v>
      </c>
    </row>
    <row r="7" spans="1:5" ht="12.75">
      <c r="A7" s="292">
        <v>1.1</v>
      </c>
      <c r="B7" s="283" t="s">
        <v>24</v>
      </c>
      <c r="C7" s="47"/>
      <c r="D7" s="289" t="s">
        <v>23</v>
      </c>
      <c r="E7" s="292"/>
    </row>
    <row r="8" spans="1:5" ht="12.75">
      <c r="A8" s="292">
        <v>1.2</v>
      </c>
      <c r="B8" s="283" t="s">
        <v>187</v>
      </c>
      <c r="C8" s="47"/>
      <c r="D8" s="289" t="s">
        <v>23</v>
      </c>
      <c r="E8" s="292"/>
    </row>
    <row r="9" spans="1:5" ht="12.75">
      <c r="A9" s="292">
        <v>1.3</v>
      </c>
      <c r="B9" s="283" t="s">
        <v>25</v>
      </c>
      <c r="C9" s="47"/>
      <c r="D9" s="289" t="s">
        <v>23</v>
      </c>
      <c r="E9" s="292"/>
    </row>
    <row r="10" spans="1:5" ht="5.25" customHeight="1">
      <c r="A10" s="292"/>
      <c r="B10" s="62"/>
      <c r="C10" s="62"/>
      <c r="D10" s="290"/>
      <c r="E10" s="290"/>
    </row>
    <row r="11" spans="1:5" ht="18.75" customHeight="1">
      <c r="A11" s="292"/>
      <c r="B11" s="284" t="s">
        <v>218</v>
      </c>
      <c r="C11" s="284"/>
      <c r="D11" s="291"/>
      <c r="E11" s="290"/>
    </row>
    <row r="12" spans="1:5" ht="12.75">
      <c r="A12" s="301">
        <v>2</v>
      </c>
      <c r="B12" s="58" t="s">
        <v>219</v>
      </c>
      <c r="C12" s="47"/>
      <c r="D12" s="292"/>
      <c r="E12" s="289" t="s">
        <v>23</v>
      </c>
    </row>
    <row r="13" spans="1:5" ht="12.75">
      <c r="A13" s="292">
        <v>2.1</v>
      </c>
      <c r="B13" s="57" t="s">
        <v>96</v>
      </c>
      <c r="C13" s="47"/>
      <c r="D13" s="289" t="s">
        <v>23</v>
      </c>
      <c r="E13" s="292"/>
    </row>
    <row r="14" spans="1:5" ht="12.75">
      <c r="A14" s="292">
        <v>2.2</v>
      </c>
      <c r="B14" s="57" t="s">
        <v>97</v>
      </c>
      <c r="C14" s="47"/>
      <c r="D14" s="289" t="s">
        <v>23</v>
      </c>
      <c r="E14" s="292"/>
    </row>
    <row r="15" spans="1:5" ht="12.75">
      <c r="A15" s="292">
        <v>2.3</v>
      </c>
      <c r="B15" s="57" t="s">
        <v>98</v>
      </c>
      <c r="C15" s="47"/>
      <c r="D15" s="289" t="s">
        <v>23</v>
      </c>
      <c r="E15" s="292"/>
    </row>
    <row r="16" spans="1:5" ht="4.5" customHeight="1">
      <c r="A16" s="292"/>
      <c r="B16" s="57"/>
      <c r="C16" s="47"/>
      <c r="D16" s="292"/>
      <c r="E16" s="292"/>
    </row>
    <row r="17" spans="1:5" ht="15.75" customHeight="1">
      <c r="A17" s="301">
        <v>3</v>
      </c>
      <c r="B17" s="58" t="s">
        <v>0</v>
      </c>
      <c r="C17" s="47"/>
      <c r="D17" s="292"/>
      <c r="E17" s="289" t="s">
        <v>23</v>
      </c>
    </row>
    <row r="18" spans="1:5" ht="12.75">
      <c r="A18" s="292">
        <v>3.1</v>
      </c>
      <c r="B18" s="57" t="s">
        <v>220</v>
      </c>
      <c r="C18" s="47"/>
      <c r="D18" s="289" t="s">
        <v>23</v>
      </c>
      <c r="E18" s="292"/>
    </row>
    <row r="19" spans="1:5" ht="12.75">
      <c r="A19" s="292">
        <v>3.2</v>
      </c>
      <c r="B19" s="57" t="s">
        <v>221</v>
      </c>
      <c r="C19" s="47"/>
      <c r="D19" s="289" t="s">
        <v>23</v>
      </c>
      <c r="E19" s="292"/>
    </row>
    <row r="20" spans="1:5" ht="12.75">
      <c r="A20" s="292">
        <v>3.3</v>
      </c>
      <c r="B20" s="57" t="s">
        <v>222</v>
      </c>
      <c r="C20" s="47"/>
      <c r="D20" s="289" t="s">
        <v>23</v>
      </c>
      <c r="E20" s="292"/>
    </row>
    <row r="21" spans="1:5" ht="12.75">
      <c r="A21" s="292">
        <v>3.4</v>
      </c>
      <c r="B21" s="57" t="s">
        <v>223</v>
      </c>
      <c r="C21" s="47"/>
      <c r="D21" s="289" t="s">
        <v>23</v>
      </c>
      <c r="E21" s="292"/>
    </row>
    <row r="22" spans="1:5" ht="12.75">
      <c r="A22" s="292">
        <v>3.5</v>
      </c>
      <c r="B22" s="57" t="s">
        <v>26</v>
      </c>
      <c r="C22" s="47"/>
      <c r="D22" s="289" t="s">
        <v>23</v>
      </c>
      <c r="E22" s="292"/>
    </row>
    <row r="23" spans="1:5" ht="12.75">
      <c r="A23" s="292">
        <v>3.6</v>
      </c>
      <c r="B23" s="57" t="s">
        <v>27</v>
      </c>
      <c r="C23" s="47"/>
      <c r="D23" s="289" t="s">
        <v>23</v>
      </c>
      <c r="E23" s="292"/>
    </row>
    <row r="24" spans="1:5" ht="12.75">
      <c r="A24" s="292">
        <v>3.7</v>
      </c>
      <c r="B24" s="57" t="s">
        <v>28</v>
      </c>
      <c r="C24" s="47"/>
      <c r="D24" s="289" t="s">
        <v>23</v>
      </c>
      <c r="E24" s="292"/>
    </row>
    <row r="25" spans="1:5" ht="25.5">
      <c r="A25" s="294">
        <v>3.8</v>
      </c>
      <c r="B25" s="285" t="s">
        <v>224</v>
      </c>
      <c r="C25" s="286"/>
      <c r="D25" s="293" t="s">
        <v>23</v>
      </c>
      <c r="E25" s="294"/>
    </row>
    <row r="26" spans="1:5" ht="12.75">
      <c r="A26" s="292">
        <v>3.9</v>
      </c>
      <c r="B26" s="57" t="s">
        <v>29</v>
      </c>
      <c r="C26" s="47"/>
      <c r="D26" s="289" t="s">
        <v>23</v>
      </c>
      <c r="E26" s="292"/>
    </row>
    <row r="27" spans="1:5" ht="4.5" customHeight="1">
      <c r="A27" s="292"/>
      <c r="B27" s="57"/>
      <c r="C27" s="47"/>
      <c r="D27" s="292"/>
      <c r="E27" s="292"/>
    </row>
    <row r="28" spans="1:5" ht="12.75">
      <c r="A28" s="301">
        <v>4</v>
      </c>
      <c r="B28" s="58" t="s">
        <v>122</v>
      </c>
      <c r="C28" s="47"/>
      <c r="D28" s="292"/>
      <c r="E28" s="289" t="s">
        <v>23</v>
      </c>
    </row>
    <row r="29" spans="1:5" ht="12.75">
      <c r="A29" s="292">
        <v>4.1</v>
      </c>
      <c r="B29" s="57" t="s">
        <v>30</v>
      </c>
      <c r="C29" s="47"/>
      <c r="D29" s="289" t="s">
        <v>23</v>
      </c>
      <c r="E29" s="292"/>
    </row>
    <row r="30" spans="1:5" ht="12.75">
      <c r="A30" s="292">
        <v>4.2</v>
      </c>
      <c r="B30" s="57" t="s">
        <v>225</v>
      </c>
      <c r="C30" s="47"/>
      <c r="D30" s="289" t="s">
        <v>23</v>
      </c>
      <c r="E30" s="292"/>
    </row>
    <row r="31" spans="1:5" ht="12.75">
      <c r="A31" s="292">
        <v>4.3</v>
      </c>
      <c r="B31" s="57" t="s">
        <v>86</v>
      </c>
      <c r="C31" s="47"/>
      <c r="D31" s="289" t="s">
        <v>23</v>
      </c>
      <c r="E31" s="292"/>
    </row>
    <row r="32" spans="1:5" ht="12.75">
      <c r="A32" s="292">
        <v>4.4</v>
      </c>
      <c r="B32" s="57" t="s">
        <v>31</v>
      </c>
      <c r="C32" s="47"/>
      <c r="D32" s="289" t="s">
        <v>23</v>
      </c>
      <c r="E32" s="292"/>
    </row>
    <row r="33" spans="1:5" ht="4.5" customHeight="1">
      <c r="A33" s="292"/>
      <c r="B33" s="57"/>
      <c r="C33" s="47"/>
      <c r="D33" s="292"/>
      <c r="E33" s="292"/>
    </row>
    <row r="34" spans="1:5" ht="12.75">
      <c r="A34" s="301">
        <v>5</v>
      </c>
      <c r="B34" s="58" t="s">
        <v>32</v>
      </c>
      <c r="C34" s="47"/>
      <c r="D34" s="292"/>
      <c r="E34" s="289" t="s">
        <v>23</v>
      </c>
    </row>
    <row r="35" spans="1:5" ht="12.75">
      <c r="A35" s="292">
        <v>5.1</v>
      </c>
      <c r="B35" s="57" t="s">
        <v>226</v>
      </c>
      <c r="C35" s="47"/>
      <c r="D35" s="289" t="s">
        <v>23</v>
      </c>
      <c r="E35" s="292"/>
    </row>
    <row r="36" spans="1:5" ht="12.75">
      <c r="A36" s="292">
        <v>5.2</v>
      </c>
      <c r="B36" s="57" t="s">
        <v>227</v>
      </c>
      <c r="C36" s="47"/>
      <c r="D36" s="289" t="s">
        <v>23</v>
      </c>
      <c r="E36" s="292"/>
    </row>
    <row r="37" spans="1:5" ht="12.75">
      <c r="A37" s="292">
        <v>5.3</v>
      </c>
      <c r="B37" s="57" t="s">
        <v>228</v>
      </c>
      <c r="C37" s="47"/>
      <c r="D37" s="289" t="s">
        <v>23</v>
      </c>
      <c r="E37" s="292"/>
    </row>
    <row r="38" spans="1:5" ht="12.75">
      <c r="A38" s="292">
        <v>5.4</v>
      </c>
      <c r="B38" s="57" t="s">
        <v>33</v>
      </c>
      <c r="C38" s="47"/>
      <c r="D38" s="289" t="s">
        <v>23</v>
      </c>
      <c r="E38" s="292"/>
    </row>
    <row r="39" spans="1:5" ht="4.5" customHeight="1">
      <c r="A39" s="292"/>
      <c r="B39" s="57"/>
      <c r="C39" s="47"/>
      <c r="D39" s="292"/>
      <c r="E39" s="292"/>
    </row>
    <row r="40" spans="1:5" ht="12.75">
      <c r="A40" s="302">
        <v>6</v>
      </c>
      <c r="B40" s="58" t="s">
        <v>229</v>
      </c>
      <c r="C40" s="47"/>
      <c r="D40" s="292"/>
      <c r="E40" s="289" t="s">
        <v>23</v>
      </c>
    </row>
    <row r="41" spans="1:5" ht="12.75">
      <c r="A41" s="303">
        <v>6.1</v>
      </c>
      <c r="B41" s="57" t="s">
        <v>88</v>
      </c>
      <c r="C41" s="47"/>
      <c r="D41" s="289" t="s">
        <v>23</v>
      </c>
      <c r="E41" s="292"/>
    </row>
    <row r="42" spans="1:5" ht="12.75">
      <c r="A42" s="303">
        <v>6.2</v>
      </c>
      <c r="B42" s="57" t="s">
        <v>87</v>
      </c>
      <c r="C42" s="47"/>
      <c r="D42" s="289" t="s">
        <v>23</v>
      </c>
      <c r="E42" s="292"/>
    </row>
    <row r="43" spans="1:5" ht="12.75">
      <c r="A43" s="303">
        <v>6.3</v>
      </c>
      <c r="B43" s="57" t="s">
        <v>230</v>
      </c>
      <c r="C43" s="47"/>
      <c r="D43" s="289" t="s">
        <v>23</v>
      </c>
      <c r="E43" s="292"/>
    </row>
    <row r="44" spans="1:5" ht="12.75">
      <c r="A44" s="303">
        <v>6.4</v>
      </c>
      <c r="B44" s="57" t="s">
        <v>89</v>
      </c>
      <c r="C44" s="47"/>
      <c r="D44" s="289" t="s">
        <v>23</v>
      </c>
      <c r="E44" s="292"/>
    </row>
    <row r="45" spans="1:5" ht="12.75">
      <c r="A45" s="303">
        <v>6.5</v>
      </c>
      <c r="B45" s="57" t="s">
        <v>34</v>
      </c>
      <c r="C45" s="47"/>
      <c r="D45" s="289" t="s">
        <v>23</v>
      </c>
      <c r="E45" s="292"/>
    </row>
    <row r="46" spans="1:5" ht="12.75">
      <c r="A46" s="303">
        <v>6.6</v>
      </c>
      <c r="B46" s="57" t="s">
        <v>35</v>
      </c>
      <c r="C46" s="47"/>
      <c r="D46" s="289" t="s">
        <v>23</v>
      </c>
      <c r="E46" s="292"/>
    </row>
    <row r="47" spans="1:5" ht="3" customHeight="1">
      <c r="A47" s="303"/>
      <c r="B47" s="57"/>
      <c r="C47" s="47"/>
      <c r="D47" s="292"/>
      <c r="E47" s="292"/>
    </row>
    <row r="48" spans="1:5" ht="12.75">
      <c r="A48" s="302">
        <v>7</v>
      </c>
      <c r="B48" s="58" t="s">
        <v>36</v>
      </c>
      <c r="C48" s="47"/>
      <c r="D48" s="292"/>
      <c r="E48" s="289" t="s">
        <v>23</v>
      </c>
    </row>
    <row r="49" spans="1:5" ht="12.75">
      <c r="A49" s="303">
        <v>7.1</v>
      </c>
      <c r="B49" s="57" t="s">
        <v>90</v>
      </c>
      <c r="C49" s="47"/>
      <c r="D49" s="289" t="s">
        <v>23</v>
      </c>
      <c r="E49" s="292"/>
    </row>
    <row r="50" spans="1:5" ht="25.5">
      <c r="A50" s="304">
        <v>7.2</v>
      </c>
      <c r="B50" s="285" t="s">
        <v>231</v>
      </c>
      <c r="C50" s="286"/>
      <c r="D50" s="293" t="s">
        <v>23</v>
      </c>
      <c r="E50" s="292"/>
    </row>
    <row r="51" spans="1:5" ht="3" customHeight="1">
      <c r="A51" s="303"/>
      <c r="B51" s="285"/>
      <c r="C51" s="286"/>
      <c r="D51" s="294"/>
      <c r="E51" s="292"/>
    </row>
    <row r="52" spans="1:5" ht="12.75">
      <c r="A52" s="302">
        <v>8</v>
      </c>
      <c r="B52" s="58" t="s">
        <v>120</v>
      </c>
      <c r="C52" s="47"/>
      <c r="D52" s="292"/>
      <c r="E52" s="289" t="s">
        <v>23</v>
      </c>
    </row>
    <row r="53" spans="1:5" ht="12.75">
      <c r="A53" s="303">
        <v>8.1</v>
      </c>
      <c r="B53" s="57" t="s">
        <v>232</v>
      </c>
      <c r="C53" s="47"/>
      <c r="D53" s="289" t="s">
        <v>23</v>
      </c>
      <c r="E53" s="292"/>
    </row>
    <row r="54" spans="1:5" ht="12.75">
      <c r="A54" s="303">
        <v>8.2</v>
      </c>
      <c r="B54" s="57" t="s">
        <v>233</v>
      </c>
      <c r="C54" s="47"/>
      <c r="D54" s="289" t="s">
        <v>23</v>
      </c>
      <c r="E54" s="292"/>
    </row>
    <row r="55" spans="1:5" ht="12.75">
      <c r="A55" s="303">
        <v>8.3</v>
      </c>
      <c r="B55" s="57" t="s">
        <v>37</v>
      </c>
      <c r="C55" s="47"/>
      <c r="D55" s="289" t="s">
        <v>23</v>
      </c>
      <c r="E55" s="292"/>
    </row>
    <row r="56" spans="1:5" ht="12.75">
      <c r="A56" s="303">
        <v>8.4</v>
      </c>
      <c r="B56" s="57" t="s">
        <v>38</v>
      </c>
      <c r="C56" s="47"/>
      <c r="D56" s="289" t="s">
        <v>23</v>
      </c>
      <c r="E56" s="292"/>
    </row>
    <row r="57" spans="1:5" ht="12.75">
      <c r="A57" s="303">
        <v>8.5</v>
      </c>
      <c r="B57" s="57" t="s">
        <v>39</v>
      </c>
      <c r="C57" s="47"/>
      <c r="D57" s="289" t="s">
        <v>23</v>
      </c>
      <c r="E57" s="292"/>
    </row>
    <row r="58" spans="1:5" ht="12.75">
      <c r="A58" s="303">
        <v>8.6</v>
      </c>
      <c r="B58" s="57" t="s">
        <v>40</v>
      </c>
      <c r="C58" s="47"/>
      <c r="D58" s="289" t="s">
        <v>23</v>
      </c>
      <c r="E58" s="292"/>
    </row>
    <row r="59" spans="1:5" ht="3" customHeight="1">
      <c r="A59" s="303"/>
      <c r="B59" s="57"/>
      <c r="C59" s="47"/>
      <c r="D59" s="292"/>
      <c r="E59" s="292"/>
    </row>
    <row r="60" spans="1:5" ht="12.75">
      <c r="A60" s="302">
        <v>9</v>
      </c>
      <c r="B60" s="58" t="s">
        <v>119</v>
      </c>
      <c r="C60" s="47"/>
      <c r="D60" s="292"/>
      <c r="E60" s="289" t="s">
        <v>23</v>
      </c>
    </row>
    <row r="61" spans="1:5" ht="12.75">
      <c r="A61" s="303">
        <v>9.1</v>
      </c>
      <c r="B61" s="57" t="s">
        <v>41</v>
      </c>
      <c r="C61" s="47"/>
      <c r="D61" s="289" t="s">
        <v>23</v>
      </c>
      <c r="E61" s="292"/>
    </row>
    <row r="62" spans="1:5" ht="12.75">
      <c r="A62" s="303">
        <v>9.2</v>
      </c>
      <c r="B62" s="57" t="s">
        <v>234</v>
      </c>
      <c r="C62" s="47"/>
      <c r="D62" s="289" t="s">
        <v>23</v>
      </c>
      <c r="E62" s="292"/>
    </row>
    <row r="63" spans="1:5" ht="12.75">
      <c r="A63" s="303">
        <v>9.3</v>
      </c>
      <c r="B63" s="57" t="s">
        <v>235</v>
      </c>
      <c r="C63" s="47"/>
      <c r="D63" s="289" t="s">
        <v>23</v>
      </c>
      <c r="E63" s="292"/>
    </row>
    <row r="64" spans="1:5" ht="12.75">
      <c r="A64" s="303">
        <v>9.4</v>
      </c>
      <c r="B64" s="57" t="s">
        <v>236</v>
      </c>
      <c r="C64" s="47"/>
      <c r="D64" s="289" t="s">
        <v>23</v>
      </c>
      <c r="E64" s="292"/>
    </row>
    <row r="65" spans="1:5" ht="12.75">
      <c r="A65" s="303">
        <v>9.5</v>
      </c>
      <c r="B65" s="57" t="s">
        <v>237</v>
      </c>
      <c r="C65" s="47"/>
      <c r="D65" s="289" t="s">
        <v>23</v>
      </c>
      <c r="E65" s="292"/>
    </row>
    <row r="66" spans="1:5" ht="12.75">
      <c r="A66" s="303">
        <v>9.6</v>
      </c>
      <c r="B66" s="57" t="s">
        <v>238</v>
      </c>
      <c r="C66" s="47"/>
      <c r="D66" s="289" t="s">
        <v>23</v>
      </c>
      <c r="E66" s="292"/>
    </row>
    <row r="67" spans="1:5" ht="12.75">
      <c r="A67" s="303">
        <v>9.7</v>
      </c>
      <c r="B67" s="57" t="s">
        <v>42</v>
      </c>
      <c r="C67" s="47"/>
      <c r="D67" s="289" t="s">
        <v>23</v>
      </c>
      <c r="E67" s="292"/>
    </row>
    <row r="68" spans="1:5" ht="3.75" customHeight="1">
      <c r="A68" s="303"/>
      <c r="B68" s="57"/>
      <c r="C68" s="47"/>
      <c r="D68" s="292"/>
      <c r="E68" s="292"/>
    </row>
    <row r="69" spans="1:5" ht="12.75">
      <c r="A69" s="302">
        <v>10</v>
      </c>
      <c r="B69" s="58" t="s">
        <v>118</v>
      </c>
      <c r="C69" s="47"/>
      <c r="D69" s="292"/>
      <c r="E69" s="289" t="s">
        <v>23</v>
      </c>
    </row>
    <row r="70" spans="1:5" ht="12.75">
      <c r="A70" s="304">
        <v>10.1</v>
      </c>
      <c r="B70" s="285" t="s">
        <v>239</v>
      </c>
      <c r="C70" s="286"/>
      <c r="D70" s="289" t="s">
        <v>23</v>
      </c>
      <c r="E70" s="292"/>
    </row>
    <row r="71" spans="1:5" ht="3.75" customHeight="1">
      <c r="A71" s="303"/>
      <c r="B71" s="285"/>
      <c r="C71" s="286"/>
      <c r="D71" s="294"/>
      <c r="E71" s="289"/>
    </row>
    <row r="72" spans="1:5" ht="12.75">
      <c r="A72" s="302">
        <v>11</v>
      </c>
      <c r="B72" s="58" t="s">
        <v>240</v>
      </c>
      <c r="C72" s="47"/>
      <c r="D72" s="292"/>
      <c r="E72" s="289" t="s">
        <v>23</v>
      </c>
    </row>
    <row r="73" spans="1:5" ht="12.75">
      <c r="A73" s="303">
        <v>11.1</v>
      </c>
      <c r="B73" s="57" t="s">
        <v>241</v>
      </c>
      <c r="C73" s="47"/>
      <c r="D73" s="289" t="s">
        <v>23</v>
      </c>
      <c r="E73" s="295"/>
    </row>
    <row r="74" spans="1:5" ht="12.75">
      <c r="A74" s="303">
        <v>11.2</v>
      </c>
      <c r="B74" s="57" t="s">
        <v>44</v>
      </c>
      <c r="C74" s="47"/>
      <c r="D74" s="289" t="s">
        <v>23</v>
      </c>
      <c r="E74" s="292"/>
    </row>
    <row r="75" spans="1:5" ht="12.75">
      <c r="A75" s="303">
        <v>11.3</v>
      </c>
      <c r="B75" s="57" t="s">
        <v>45</v>
      </c>
      <c r="C75" s="47"/>
      <c r="D75" s="289" t="s">
        <v>23</v>
      </c>
      <c r="E75" s="292"/>
    </row>
    <row r="76" spans="1:5" ht="12.75">
      <c r="A76" s="303">
        <v>11.4</v>
      </c>
      <c r="B76" s="57" t="s">
        <v>46</v>
      </c>
      <c r="C76" s="47"/>
      <c r="D76" s="289" t="s">
        <v>23</v>
      </c>
      <c r="E76" s="292"/>
    </row>
    <row r="77" spans="1:5" ht="12.75">
      <c r="A77" s="303">
        <v>11.5</v>
      </c>
      <c r="B77" s="57" t="s">
        <v>242</v>
      </c>
      <c r="C77" s="47"/>
      <c r="D77" s="289" t="s">
        <v>23</v>
      </c>
      <c r="E77" s="292"/>
    </row>
    <row r="78" spans="1:5" ht="12.75">
      <c r="A78" s="303">
        <v>11.6</v>
      </c>
      <c r="B78" s="57" t="s">
        <v>47</v>
      </c>
      <c r="C78" s="47"/>
      <c r="D78" s="289" t="s">
        <v>23</v>
      </c>
      <c r="E78" s="292"/>
    </row>
    <row r="79" spans="1:5" ht="4.5" customHeight="1">
      <c r="A79" s="305"/>
      <c r="C79" s="47"/>
      <c r="D79" s="290"/>
      <c r="E79" s="292"/>
    </row>
    <row r="80" spans="1:5" ht="12.75">
      <c r="A80" s="302">
        <v>12</v>
      </c>
      <c r="B80" s="58" t="s">
        <v>115</v>
      </c>
      <c r="C80" s="47"/>
      <c r="D80" s="292"/>
      <c r="E80" s="289" t="s">
        <v>23</v>
      </c>
    </row>
    <row r="81" spans="1:5" ht="12.75">
      <c r="A81" s="303">
        <v>12.1</v>
      </c>
      <c r="B81" s="57" t="s">
        <v>48</v>
      </c>
      <c r="C81" s="47"/>
      <c r="D81" s="289" t="s">
        <v>23</v>
      </c>
      <c r="E81" s="295"/>
    </row>
    <row r="82" spans="1:5" ht="12.75">
      <c r="A82" s="303">
        <v>12.2</v>
      </c>
      <c r="B82" s="57" t="s">
        <v>49</v>
      </c>
      <c r="C82" s="47"/>
      <c r="D82" s="289" t="s">
        <v>23</v>
      </c>
      <c r="E82" s="292"/>
    </row>
    <row r="83" spans="1:5" ht="4.5" customHeight="1">
      <c r="A83" s="303"/>
      <c r="C83" s="47"/>
      <c r="D83" s="290"/>
      <c r="E83" s="292"/>
    </row>
    <row r="84" spans="1:5" ht="12.75">
      <c r="A84" s="302">
        <v>13</v>
      </c>
      <c r="B84" s="58" t="s">
        <v>116</v>
      </c>
      <c r="C84" s="47"/>
      <c r="D84" s="292"/>
      <c r="E84" s="289" t="s">
        <v>23</v>
      </c>
    </row>
    <row r="85" spans="1:5" ht="12.75">
      <c r="A85" s="303">
        <v>13.1</v>
      </c>
      <c r="B85" s="57" t="s">
        <v>91</v>
      </c>
      <c r="C85" s="47"/>
      <c r="D85" s="289" t="s">
        <v>23</v>
      </c>
      <c r="E85" s="290"/>
    </row>
    <row r="86" spans="1:5" ht="12.75">
      <c r="A86" s="303">
        <v>13.2</v>
      </c>
      <c r="B86" s="57" t="s">
        <v>243</v>
      </c>
      <c r="C86" s="47"/>
      <c r="D86" s="289" t="s">
        <v>23</v>
      </c>
      <c r="E86" s="292"/>
    </row>
    <row r="87" spans="1:5" ht="12.75">
      <c r="A87" s="303">
        <v>13.3</v>
      </c>
      <c r="B87" s="57" t="s">
        <v>244</v>
      </c>
      <c r="C87" s="47"/>
      <c r="D87" s="289" t="s">
        <v>23</v>
      </c>
      <c r="E87" s="292"/>
    </row>
    <row r="88" spans="1:5" ht="12.75">
      <c r="A88" s="303">
        <v>13.4</v>
      </c>
      <c r="B88" s="57" t="s">
        <v>245</v>
      </c>
      <c r="C88" s="47"/>
      <c r="D88" s="289" t="s">
        <v>23</v>
      </c>
      <c r="E88" s="292"/>
    </row>
    <row r="89" spans="1:5" ht="12.75">
      <c r="A89" s="303">
        <v>13.5</v>
      </c>
      <c r="B89" s="285" t="s">
        <v>50</v>
      </c>
      <c r="C89" s="47"/>
      <c r="D89" s="289" t="s">
        <v>23</v>
      </c>
      <c r="E89" s="292"/>
    </row>
    <row r="90" spans="1:5" ht="12.75">
      <c r="A90" s="303">
        <v>13.6</v>
      </c>
      <c r="B90" s="57" t="s">
        <v>246</v>
      </c>
      <c r="C90" s="287"/>
      <c r="D90" s="289" t="s">
        <v>23</v>
      </c>
      <c r="E90" s="296"/>
    </row>
    <row r="91" spans="1:5" ht="12.75">
      <c r="A91" s="303">
        <v>13.7</v>
      </c>
      <c r="B91" s="57" t="s">
        <v>247</v>
      </c>
      <c r="C91" s="47"/>
      <c r="D91" s="289" t="s">
        <v>23</v>
      </c>
      <c r="E91" s="292"/>
    </row>
    <row r="92" spans="1:5" ht="4.5" customHeight="1">
      <c r="A92" s="303"/>
      <c r="C92" s="47"/>
      <c r="D92" s="290"/>
      <c r="E92" s="292"/>
    </row>
    <row r="93" spans="1:5" ht="15.75" customHeight="1">
      <c r="A93" s="302">
        <v>14</v>
      </c>
      <c r="B93" s="58" t="s">
        <v>117</v>
      </c>
      <c r="C93" s="47"/>
      <c r="D93" s="292"/>
      <c r="E93" s="289" t="s">
        <v>23</v>
      </c>
    </row>
    <row r="94" spans="1:5" ht="43.5" customHeight="1" thickBot="1">
      <c r="A94" s="306">
        <v>14.1</v>
      </c>
      <c r="B94" s="297" t="s">
        <v>92</v>
      </c>
      <c r="C94" s="298"/>
      <c r="D94" s="299" t="s">
        <v>23</v>
      </c>
      <c r="E94" s="300"/>
    </row>
    <row r="95" spans="1:5" ht="14.25" thickBot="1" thickTop="1">
      <c r="A95" s="47"/>
      <c r="B95" s="62"/>
      <c r="C95" s="62"/>
      <c r="D95" s="62"/>
      <c r="E95" s="62"/>
    </row>
    <row r="96" spans="1:5" s="4" customFormat="1" ht="14.25" customHeight="1" thickBot="1">
      <c r="A96" s="59" t="s">
        <v>181</v>
      </c>
      <c r="B96" s="60"/>
      <c r="C96" s="60"/>
      <c r="D96" s="307"/>
      <c r="E96" s="308" t="s">
        <v>23</v>
      </c>
    </row>
    <row r="97" spans="1:5" s="67" customFormat="1" ht="14.25" customHeight="1">
      <c r="A97" s="63"/>
      <c r="B97" s="64"/>
      <c r="C97" s="64"/>
      <c r="D97" s="65"/>
      <c r="E97" s="66"/>
    </row>
    <row r="98" spans="1:5" s="62" customFormat="1" ht="16.5" customHeight="1">
      <c r="A98" s="309" t="s">
        <v>72</v>
      </c>
      <c r="B98" s="310"/>
      <c r="C98" s="311" t="s">
        <v>209</v>
      </c>
      <c r="D98" s="310"/>
      <c r="E98" s="310"/>
    </row>
    <row r="99" spans="1:5" s="4" customFormat="1" ht="18" customHeight="1">
      <c r="A99" s="309" t="s">
        <v>74</v>
      </c>
      <c r="B99" s="309"/>
      <c r="C99" s="312" t="s">
        <v>75</v>
      </c>
      <c r="D99" s="311"/>
      <c r="E99" s="311"/>
    </row>
    <row r="100" spans="1:5" ht="18" customHeight="1">
      <c r="A100" s="309" t="s">
        <v>78</v>
      </c>
      <c r="B100" s="309"/>
      <c r="C100" s="312" t="s">
        <v>75</v>
      </c>
      <c r="D100" s="312"/>
      <c r="E100" s="312"/>
    </row>
    <row r="101" spans="1:5" ht="18" customHeight="1">
      <c r="A101" s="309" t="s">
        <v>80</v>
      </c>
      <c r="B101" s="309"/>
      <c r="C101" s="312" t="s">
        <v>75</v>
      </c>
      <c r="D101" s="312"/>
      <c r="E101" s="312"/>
    </row>
    <row r="102" spans="1:5" ht="18" customHeight="1">
      <c r="A102" s="311" t="s">
        <v>212</v>
      </c>
      <c r="B102" s="309"/>
      <c r="C102" s="312" t="s">
        <v>75</v>
      </c>
      <c r="D102" s="312"/>
      <c r="E102" s="312"/>
    </row>
    <row r="103" spans="1:5" s="71" customFormat="1" ht="13.5" customHeight="1">
      <c r="A103" s="68"/>
      <c r="B103" s="69"/>
      <c r="C103" s="70"/>
      <c r="D103" s="70"/>
      <c r="E103" s="70"/>
    </row>
    <row r="104" ht="12.75">
      <c r="A104" s="61" t="s">
        <v>82</v>
      </c>
    </row>
  </sheetData>
  <sheetProtection/>
  <mergeCells count="3">
    <mergeCell ref="A3:E3"/>
    <mergeCell ref="A4:E4"/>
    <mergeCell ref="A1:E1"/>
  </mergeCells>
  <printOptions horizontalCentered="1"/>
  <pageMargins left="0.4724409448818898" right="0.2755905511811024" top="0.61" bottom="0.53" header="0.36" footer="0.21"/>
  <pageSetup blackAndWhite="1" horizontalDpi="600" verticalDpi="600" orientation="portrait" paperSize="9" scale="74" r:id="rId1"/>
  <headerFooter alignWithMargins="0">
    <oddFooter>&amp;LElemental Breakdown&amp;C&amp;P/&amp;N&amp;RPrinted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showGridLines="0" zoomScale="130" zoomScaleNormal="130" zoomScalePageLayoutView="0" workbookViewId="0" topLeftCell="A34">
      <selection activeCell="B51" sqref="B51:E51"/>
    </sheetView>
  </sheetViews>
  <sheetFormatPr defaultColWidth="9.140625" defaultRowHeight="12.75"/>
  <cols>
    <col min="1" max="1" width="5.8515625" style="55" customWidth="1"/>
    <col min="2" max="2" width="46.421875" style="3" customWidth="1"/>
    <col min="3" max="4" width="13.7109375" style="3" customWidth="1"/>
    <col min="5" max="5" width="12.57421875" style="3" customWidth="1"/>
    <col min="6" max="16384" width="9.140625" style="3" customWidth="1"/>
  </cols>
  <sheetData>
    <row r="1" spans="1:5" s="182" customFormat="1" ht="31.5" customHeight="1">
      <c r="A1" s="387"/>
      <c r="B1" s="383" t="s">
        <v>336</v>
      </c>
      <c r="C1" s="382"/>
      <c r="D1" s="384"/>
      <c r="E1" s="388"/>
    </row>
    <row r="2" spans="1:5" ht="31.5" customHeight="1">
      <c r="A2" s="389"/>
      <c r="B2" s="385" t="s">
        <v>338</v>
      </c>
      <c r="C2" s="386"/>
      <c r="D2" s="386"/>
      <c r="E2" s="390"/>
    </row>
    <row r="3" spans="1:5" ht="16.5" customHeight="1">
      <c r="A3" s="389"/>
      <c r="B3" s="386"/>
      <c r="C3" s="386"/>
      <c r="D3" s="386"/>
      <c r="E3" s="390"/>
    </row>
    <row r="4" spans="1:5" ht="12.75" customHeight="1">
      <c r="A4" s="389"/>
      <c r="B4" s="386"/>
      <c r="C4" s="386"/>
      <c r="D4" s="490" t="s">
        <v>337</v>
      </c>
      <c r="E4" s="491"/>
    </row>
    <row r="5" spans="1:5" ht="17.25" customHeight="1">
      <c r="A5" s="492" t="s">
        <v>173</v>
      </c>
      <c r="B5" s="493"/>
      <c r="C5" s="386"/>
      <c r="D5" s="386"/>
      <c r="E5" s="390"/>
    </row>
    <row r="6" spans="1:5" s="4" customFormat="1" ht="24" customHeight="1">
      <c r="A6" s="336" t="s">
        <v>21</v>
      </c>
      <c r="B6" s="337" t="s">
        <v>22</v>
      </c>
      <c r="C6" s="336" t="s">
        <v>181</v>
      </c>
      <c r="D6" s="338" t="s">
        <v>76</v>
      </c>
      <c r="E6" s="338" t="s">
        <v>182</v>
      </c>
    </row>
    <row r="7" spans="1:5" s="4" customFormat="1" ht="12.75" customHeight="1">
      <c r="A7" s="8">
        <v>1</v>
      </c>
      <c r="B7" s="9" t="s">
        <v>175</v>
      </c>
      <c r="C7" s="10" t="s">
        <v>108</v>
      </c>
      <c r="D7" s="11" t="s">
        <v>108</v>
      </c>
      <c r="E7" s="11" t="s">
        <v>108</v>
      </c>
    </row>
    <row r="8" spans="1:5" s="4" customFormat="1" ht="12" customHeight="1">
      <c r="A8" s="12">
        <v>1.1</v>
      </c>
      <c r="B8" s="13" t="s">
        <v>339</v>
      </c>
      <c r="C8" s="14"/>
      <c r="D8" s="14"/>
      <c r="E8" s="14"/>
    </row>
    <row r="9" spans="1:5" s="4" customFormat="1" ht="12.75" customHeight="1">
      <c r="A9" s="12">
        <v>1.2</v>
      </c>
      <c r="B9" s="13" t="s">
        <v>176</v>
      </c>
      <c r="C9" s="14"/>
      <c r="D9" s="14"/>
      <c r="E9" s="14"/>
    </row>
    <row r="10" spans="1:5" s="4" customFormat="1" ht="12.75" customHeight="1">
      <c r="A10" s="12">
        <v>1.3</v>
      </c>
      <c r="B10" s="13" t="s">
        <v>55</v>
      </c>
      <c r="C10" s="14"/>
      <c r="D10" s="14"/>
      <c r="E10" s="14"/>
    </row>
    <row r="11" spans="1:5" s="4" customFormat="1" ht="12.75" customHeight="1">
      <c r="A11" s="12">
        <v>1.4</v>
      </c>
      <c r="B11" s="13" t="s">
        <v>340</v>
      </c>
      <c r="C11" s="14"/>
      <c r="D11" s="14"/>
      <c r="E11" s="14"/>
    </row>
    <row r="12" spans="1:5" s="4" customFormat="1" ht="12.75" customHeight="1">
      <c r="A12" s="12">
        <v>1.5</v>
      </c>
      <c r="B12" s="13" t="s">
        <v>341</v>
      </c>
      <c r="C12" s="14"/>
      <c r="D12" s="14"/>
      <c r="E12" s="14"/>
    </row>
    <row r="13" spans="1:5" s="4" customFormat="1" ht="12.75" customHeight="1">
      <c r="A13" s="12">
        <v>1.6</v>
      </c>
      <c r="B13" s="13" t="s">
        <v>180</v>
      </c>
      <c r="C13" s="16"/>
      <c r="D13" s="14"/>
      <c r="E13" s="14"/>
    </row>
    <row r="14" spans="1:5" s="4" customFormat="1" ht="15.75" customHeight="1">
      <c r="A14" s="496" t="s">
        <v>342</v>
      </c>
      <c r="B14" s="497"/>
      <c r="C14" s="17"/>
      <c r="D14" s="18"/>
      <c r="E14" s="19"/>
    </row>
    <row r="15" spans="1:5" s="4" customFormat="1" ht="14.25" customHeight="1">
      <c r="A15" s="20" t="s">
        <v>184</v>
      </c>
      <c r="B15" s="21"/>
      <c r="C15" s="22" t="s">
        <v>16</v>
      </c>
      <c r="D15" s="17"/>
      <c r="E15" s="11"/>
    </row>
    <row r="16" spans="1:5" s="4" customFormat="1" ht="13.5" customHeight="1">
      <c r="A16" s="23" t="s">
        <v>185</v>
      </c>
      <c r="B16" s="24"/>
      <c r="C16" s="25" t="s">
        <v>142</v>
      </c>
      <c r="D16" s="26"/>
      <c r="E16" s="11"/>
    </row>
    <row r="17" spans="1:5" ht="15.75" customHeight="1">
      <c r="A17" s="27" t="s">
        <v>343</v>
      </c>
      <c r="B17" s="28"/>
      <c r="C17" s="29" t="s">
        <v>143</v>
      </c>
      <c r="D17" s="17"/>
      <c r="E17" s="30"/>
    </row>
    <row r="18" spans="1:5" s="4" customFormat="1" ht="12.75" customHeight="1">
      <c r="A18" s="8">
        <v>2</v>
      </c>
      <c r="B18" s="9" t="s">
        <v>187</v>
      </c>
      <c r="C18" s="31" t="s">
        <v>108</v>
      </c>
      <c r="D18" s="19" t="s">
        <v>108</v>
      </c>
      <c r="E18" s="19" t="s">
        <v>108</v>
      </c>
    </row>
    <row r="19" spans="1:5" s="4" customFormat="1" ht="12.75" customHeight="1">
      <c r="A19" s="12">
        <v>2.1</v>
      </c>
      <c r="B19" s="13" t="s">
        <v>188</v>
      </c>
      <c r="C19" s="14"/>
      <c r="D19" s="32"/>
      <c r="E19" s="32"/>
    </row>
    <row r="20" spans="1:5" s="4" customFormat="1" ht="12.75" customHeight="1">
      <c r="A20" s="12">
        <v>2.2</v>
      </c>
      <c r="B20" s="13" t="s">
        <v>189</v>
      </c>
      <c r="C20" s="14"/>
      <c r="D20" s="32"/>
      <c r="E20" s="32"/>
    </row>
    <row r="21" spans="1:5" s="4" customFormat="1" ht="12.75" customHeight="1">
      <c r="A21" s="12">
        <v>2.3</v>
      </c>
      <c r="B21" s="13" t="s">
        <v>190</v>
      </c>
      <c r="C21" s="14"/>
      <c r="D21" s="32"/>
      <c r="E21" s="32"/>
    </row>
    <row r="22" spans="1:5" s="4" customFormat="1" ht="12.75" customHeight="1">
      <c r="A22" s="12">
        <v>2.4</v>
      </c>
      <c r="B22" s="13" t="s">
        <v>191</v>
      </c>
      <c r="C22" s="14"/>
      <c r="D22" s="32"/>
      <c r="E22" s="32"/>
    </row>
    <row r="23" spans="1:5" s="4" customFormat="1" ht="12.75" customHeight="1">
      <c r="A23" s="12">
        <v>2.5</v>
      </c>
      <c r="B23" s="13" t="s">
        <v>192</v>
      </c>
      <c r="C23" s="14"/>
      <c r="D23" s="32"/>
      <c r="E23" s="32"/>
    </row>
    <row r="24" spans="1:5" s="4" customFormat="1" ht="12.75" customHeight="1">
      <c r="A24" s="12">
        <v>2.6</v>
      </c>
      <c r="B24" s="13" t="s">
        <v>193</v>
      </c>
      <c r="C24" s="14"/>
      <c r="D24" s="32"/>
      <c r="E24" s="32"/>
    </row>
    <row r="25" spans="1:5" s="4" customFormat="1" ht="12.75" customHeight="1">
      <c r="A25" s="12">
        <v>2.7</v>
      </c>
      <c r="B25" s="13" t="s">
        <v>194</v>
      </c>
      <c r="C25" s="14"/>
      <c r="D25" s="32"/>
      <c r="E25" s="32"/>
    </row>
    <row r="26" spans="1:5" s="4" customFormat="1" ht="12.75" customHeight="1">
      <c r="A26" s="12">
        <v>2.8</v>
      </c>
      <c r="B26" s="13" t="s">
        <v>195</v>
      </c>
      <c r="C26" s="14"/>
      <c r="D26" s="32"/>
      <c r="E26" s="32"/>
    </row>
    <row r="27" spans="1:5" s="4" customFormat="1" ht="12.75" customHeight="1">
      <c r="A27" s="12">
        <v>2.9</v>
      </c>
      <c r="B27" s="13" t="s">
        <v>196</v>
      </c>
      <c r="C27" s="14"/>
      <c r="D27" s="32"/>
      <c r="E27" s="32"/>
    </row>
    <row r="28" spans="1:5" s="4" customFormat="1" ht="12.75" customHeight="1">
      <c r="A28" s="33" t="s">
        <v>169</v>
      </c>
      <c r="B28" s="13" t="s">
        <v>197</v>
      </c>
      <c r="C28" s="14"/>
      <c r="D28" s="32"/>
      <c r="E28" s="32"/>
    </row>
    <row r="29" spans="1:5" s="4" customFormat="1" ht="12.75" customHeight="1">
      <c r="A29" s="12">
        <v>2.11</v>
      </c>
      <c r="B29" s="13" t="s">
        <v>198</v>
      </c>
      <c r="C29" s="14"/>
      <c r="D29" s="32"/>
      <c r="E29" s="32"/>
    </row>
    <row r="30" spans="1:5" s="4" customFormat="1" ht="15.75" customHeight="1">
      <c r="A30" s="496" t="s">
        <v>344</v>
      </c>
      <c r="B30" s="497"/>
      <c r="C30" s="17"/>
      <c r="D30" s="34"/>
      <c r="E30" s="19"/>
    </row>
    <row r="31" spans="1:5" ht="14.25" customHeight="1">
      <c r="A31" s="20" t="s">
        <v>200</v>
      </c>
      <c r="B31" s="21"/>
      <c r="C31" s="35" t="s">
        <v>52</v>
      </c>
      <c r="D31" s="17"/>
      <c r="E31" s="36"/>
    </row>
    <row r="32" spans="1:5" ht="14.25" customHeight="1">
      <c r="A32" s="23" t="s">
        <v>201</v>
      </c>
      <c r="B32" s="24"/>
      <c r="C32" s="37" t="s">
        <v>109</v>
      </c>
      <c r="D32" s="16"/>
      <c r="E32" s="38"/>
    </row>
    <row r="33" spans="1:5" ht="18" customHeight="1">
      <c r="A33" s="27" t="s">
        <v>202</v>
      </c>
      <c r="B33" s="28"/>
      <c r="C33" s="29" t="s">
        <v>144</v>
      </c>
      <c r="D33" s="17"/>
      <c r="E33" s="30"/>
    </row>
    <row r="34" spans="1:5" ht="17.25" customHeight="1">
      <c r="A34" s="27" t="s">
        <v>345</v>
      </c>
      <c r="B34" s="28"/>
      <c r="C34" s="29" t="s">
        <v>151</v>
      </c>
      <c r="D34" s="17"/>
      <c r="E34" s="30"/>
    </row>
    <row r="35" spans="1:5" ht="14.25" customHeight="1">
      <c r="A35" s="20" t="s">
        <v>204</v>
      </c>
      <c r="B35" s="21"/>
      <c r="C35" s="39"/>
      <c r="D35" s="40" t="s">
        <v>112</v>
      </c>
      <c r="E35" s="17"/>
    </row>
    <row r="36" spans="1:5" ht="14.25" customHeight="1">
      <c r="A36" s="23" t="s">
        <v>185</v>
      </c>
      <c r="B36" s="24"/>
      <c r="C36" s="42"/>
      <c r="D36" s="43" t="s">
        <v>155</v>
      </c>
      <c r="E36" s="26"/>
    </row>
    <row r="37" spans="1:5" ht="18" customHeight="1">
      <c r="A37" s="27" t="s">
        <v>346</v>
      </c>
      <c r="B37" s="28"/>
      <c r="C37" s="44"/>
      <c r="D37" s="29" t="s">
        <v>152</v>
      </c>
      <c r="E37" s="17"/>
    </row>
    <row r="38" spans="1:5" ht="14.25" customHeight="1">
      <c r="A38" s="20" t="s">
        <v>349</v>
      </c>
      <c r="B38" s="21"/>
      <c r="C38" s="39"/>
      <c r="D38" s="40" t="s">
        <v>113</v>
      </c>
      <c r="E38" s="17"/>
    </row>
    <row r="39" spans="1:5" ht="14.25" customHeight="1">
      <c r="A39" s="23" t="s">
        <v>201</v>
      </c>
      <c r="B39" s="24"/>
      <c r="C39" s="42"/>
      <c r="D39" s="43" t="s">
        <v>153</v>
      </c>
      <c r="E39" s="26"/>
    </row>
    <row r="40" spans="1:5" ht="18" customHeight="1">
      <c r="A40" s="27" t="s">
        <v>206</v>
      </c>
      <c r="B40" s="28"/>
      <c r="C40" s="44"/>
      <c r="D40" s="29" t="s">
        <v>154</v>
      </c>
      <c r="E40" s="17"/>
    </row>
    <row r="41" spans="1:5" ht="17.25" customHeight="1">
      <c r="A41" s="27" t="s">
        <v>347</v>
      </c>
      <c r="B41" s="28"/>
      <c r="C41" s="44"/>
      <c r="D41" s="29" t="s">
        <v>167</v>
      </c>
      <c r="E41" s="17"/>
    </row>
    <row r="42" spans="1:5" ht="12.75" customHeight="1">
      <c r="A42" s="391"/>
      <c r="B42" s="62"/>
      <c r="C42" s="47"/>
      <c r="D42" s="62"/>
      <c r="E42" s="270"/>
    </row>
    <row r="43" spans="1:5" s="4" customFormat="1" ht="21" customHeight="1">
      <c r="A43" s="48" t="s">
        <v>208</v>
      </c>
      <c r="B43" s="49"/>
      <c r="C43" s="48" t="s">
        <v>209</v>
      </c>
      <c r="D43" s="50"/>
      <c r="E43" s="51"/>
    </row>
    <row r="44" spans="1:5" ht="21" customHeight="1">
      <c r="A44" s="48" t="s">
        <v>74</v>
      </c>
      <c r="B44" s="49"/>
      <c r="C44" s="52" t="s">
        <v>75</v>
      </c>
      <c r="D44" s="53"/>
      <c r="E44" s="51"/>
    </row>
    <row r="45" spans="1:5" ht="21" customHeight="1">
      <c r="A45" s="48" t="s">
        <v>78</v>
      </c>
      <c r="B45" s="49"/>
      <c r="C45" s="52" t="s">
        <v>75</v>
      </c>
      <c r="D45" s="53"/>
      <c r="E45" s="51"/>
    </row>
    <row r="46" spans="1:5" ht="21" customHeight="1">
      <c r="A46" s="48" t="s">
        <v>80</v>
      </c>
      <c r="B46" s="49"/>
      <c r="C46" s="52" t="s">
        <v>75</v>
      </c>
      <c r="D46" s="53"/>
      <c r="E46" s="51"/>
    </row>
    <row r="47" spans="1:5" ht="21" customHeight="1">
      <c r="A47" s="48" t="s">
        <v>212</v>
      </c>
      <c r="B47" s="54"/>
      <c r="C47" s="53" t="s">
        <v>75</v>
      </c>
      <c r="D47" s="53"/>
      <c r="E47" s="51"/>
    </row>
    <row r="48" ht="12.75">
      <c r="A48" s="3"/>
    </row>
    <row r="49" spans="1:2" ht="12.75">
      <c r="A49" s="3" t="s">
        <v>102</v>
      </c>
      <c r="B49" s="3" t="s">
        <v>114</v>
      </c>
    </row>
    <row r="50" spans="2:5" ht="25.5" customHeight="1">
      <c r="B50" s="494" t="s">
        <v>348</v>
      </c>
      <c r="C50" s="494"/>
      <c r="D50" s="494"/>
      <c r="E50" s="494"/>
    </row>
    <row r="51" spans="1:5" ht="25.5" customHeight="1">
      <c r="A51" s="56" t="s">
        <v>108</v>
      </c>
      <c r="B51" s="495" t="s">
        <v>211</v>
      </c>
      <c r="C51" s="495"/>
      <c r="D51" s="495"/>
      <c r="E51" s="495"/>
    </row>
    <row r="52" spans="1:5" ht="12.75">
      <c r="A52" s="56"/>
      <c r="B52" s="56"/>
      <c r="C52" s="56"/>
      <c r="D52" s="56"/>
      <c r="E52" s="56"/>
    </row>
  </sheetData>
  <sheetProtection selectLockedCells="1"/>
  <mergeCells count="6">
    <mergeCell ref="D4:E4"/>
    <mergeCell ref="A5:B5"/>
    <mergeCell ref="B50:E50"/>
    <mergeCell ref="B51:E51"/>
    <mergeCell ref="A14:B14"/>
    <mergeCell ref="A30:B30"/>
  </mergeCells>
  <printOptions horizontalCentered="1"/>
  <pageMargins left="0.73" right="0.36" top="0.38" bottom="0.43" header="0.35433070866141736" footer="0.1968503937007874"/>
  <pageSetup horizontalDpi="600" verticalDpi="600" orientation="portrait" paperSize="9" scale="93" r:id="rId3"/>
  <headerFooter alignWithMargins="0">
    <oddFooter>&amp;LI and R Funding Application&amp;C&amp;P/&amp;N&amp;RPrinted Date: &amp;D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51"/>
  <sheetViews>
    <sheetView showGridLines="0" zoomScale="115" zoomScaleNormal="115" zoomScalePageLayoutView="0" workbookViewId="0" topLeftCell="A25">
      <selection activeCell="H32" sqref="H32"/>
    </sheetView>
  </sheetViews>
  <sheetFormatPr defaultColWidth="9.140625" defaultRowHeight="12.75"/>
  <cols>
    <col min="1" max="1" width="5.8515625" style="55" customWidth="1"/>
    <col min="2" max="2" width="46.421875" style="3" customWidth="1"/>
    <col min="3" max="5" width="13.7109375" style="3" customWidth="1"/>
    <col min="6" max="6" width="3.57421875" style="3" customWidth="1"/>
    <col min="7" max="16384" width="9.140625" style="3" customWidth="1"/>
  </cols>
  <sheetData>
    <row r="1" spans="1:5" ht="28.5" customHeight="1">
      <c r="A1" s="454" t="s">
        <v>171</v>
      </c>
      <c r="B1" s="455"/>
      <c r="C1" s="455"/>
      <c r="D1" s="455"/>
      <c r="E1" s="2"/>
    </row>
    <row r="2" spans="1:7" s="4" customFormat="1" ht="30" customHeight="1">
      <c r="A2" s="498" t="s">
        <v>174</v>
      </c>
      <c r="B2" s="499"/>
      <c r="C2" s="499"/>
      <c r="D2" s="499"/>
      <c r="E2" s="2"/>
      <c r="F2" s="3"/>
      <c r="G2" s="3"/>
    </row>
    <row r="3" spans="1:7" s="4" customFormat="1" ht="18" customHeight="1">
      <c r="A3" s="5" t="s">
        <v>108</v>
      </c>
      <c r="B3" s="6" t="s">
        <v>108</v>
      </c>
      <c r="C3" s="6"/>
      <c r="D3" s="6"/>
      <c r="E3" s="7"/>
      <c r="F3" s="3"/>
      <c r="G3" s="3"/>
    </row>
    <row r="4" spans="1:7" s="4" customFormat="1" ht="10.5" customHeight="1">
      <c r="A4" s="5"/>
      <c r="B4" s="6" t="s">
        <v>108</v>
      </c>
      <c r="C4" s="6" t="s">
        <v>108</v>
      </c>
      <c r="D4" s="500" t="s">
        <v>172</v>
      </c>
      <c r="E4" s="501"/>
      <c r="F4" s="3"/>
      <c r="G4" s="3"/>
    </row>
    <row r="5" spans="1:7" s="4" customFormat="1" ht="21" customHeight="1">
      <c r="A5" s="5" t="s">
        <v>173</v>
      </c>
      <c r="B5" s="6"/>
      <c r="C5" s="6"/>
      <c r="D5" s="502"/>
      <c r="E5" s="503"/>
      <c r="F5" s="3"/>
      <c r="G5" s="3"/>
    </row>
    <row r="6" spans="1:5" s="4" customFormat="1" ht="20.25" customHeight="1">
      <c r="A6" s="336" t="s">
        <v>21</v>
      </c>
      <c r="B6" s="337" t="s">
        <v>22</v>
      </c>
      <c r="C6" s="392" t="s">
        <v>181</v>
      </c>
      <c r="D6" s="338" t="s">
        <v>76</v>
      </c>
      <c r="E6" s="338" t="s">
        <v>182</v>
      </c>
    </row>
    <row r="7" spans="1:5" s="4" customFormat="1" ht="12.75" customHeight="1">
      <c r="A7" s="8">
        <v>1</v>
      </c>
      <c r="B7" s="9" t="s">
        <v>175</v>
      </c>
      <c r="C7" s="10" t="s">
        <v>108</v>
      </c>
      <c r="D7" s="11" t="s">
        <v>108</v>
      </c>
      <c r="E7" s="11" t="s">
        <v>108</v>
      </c>
    </row>
    <row r="8" spans="1:5" s="4" customFormat="1" ht="12.75" customHeight="1">
      <c r="A8" s="12">
        <v>1.1</v>
      </c>
      <c r="B8" s="13" t="s">
        <v>176</v>
      </c>
      <c r="C8" s="14"/>
      <c r="D8" s="14"/>
      <c r="E8" s="14"/>
    </row>
    <row r="9" spans="1:5" s="4" customFormat="1" ht="12.75" customHeight="1">
      <c r="A9" s="12">
        <v>1.2</v>
      </c>
      <c r="B9" s="13" t="s">
        <v>56</v>
      </c>
      <c r="C9" s="14"/>
      <c r="D9" s="14"/>
      <c r="E9" s="14"/>
    </row>
    <row r="10" spans="1:5" s="4" customFormat="1" ht="12" customHeight="1">
      <c r="A10" s="12">
        <v>1.3</v>
      </c>
      <c r="B10" s="13" t="s">
        <v>177</v>
      </c>
      <c r="C10" s="14"/>
      <c r="D10" s="14"/>
      <c r="E10" s="14"/>
    </row>
    <row r="11" spans="1:5" s="4" customFormat="1" ht="14.25" customHeight="1">
      <c r="A11" s="12">
        <v>1.4</v>
      </c>
      <c r="B11" s="13" t="s">
        <v>178</v>
      </c>
      <c r="C11" s="14"/>
      <c r="D11" s="14"/>
      <c r="E11" s="14"/>
    </row>
    <row r="12" spans="1:5" s="4" customFormat="1" ht="13.5" customHeight="1">
      <c r="A12" s="12">
        <v>1.5</v>
      </c>
      <c r="B12" s="13" t="s">
        <v>179</v>
      </c>
      <c r="C12" s="14"/>
      <c r="D12" s="14"/>
      <c r="E12" s="14"/>
    </row>
    <row r="13" spans="1:7" ht="12" customHeight="1">
      <c r="A13" s="15">
        <v>1.6</v>
      </c>
      <c r="B13" s="13" t="s">
        <v>180</v>
      </c>
      <c r="C13" s="16"/>
      <c r="D13" s="14"/>
      <c r="E13" s="14"/>
      <c r="F13" s="4"/>
      <c r="G13" s="4"/>
    </row>
    <row r="14" spans="1:5" s="4" customFormat="1" ht="18" customHeight="1">
      <c r="A14" s="496" t="s">
        <v>183</v>
      </c>
      <c r="B14" s="497"/>
      <c r="C14" s="17">
        <f>SUM(C8:C13)</f>
        <v>0</v>
      </c>
      <c r="D14" s="18"/>
      <c r="E14" s="19"/>
    </row>
    <row r="15" spans="1:5" s="4" customFormat="1" ht="12.75" customHeight="1">
      <c r="A15" s="20" t="s">
        <v>184</v>
      </c>
      <c r="B15" s="21"/>
      <c r="C15" s="22" t="s">
        <v>125</v>
      </c>
      <c r="D15" s="17"/>
      <c r="E15" s="11"/>
    </row>
    <row r="16" spans="1:5" s="4" customFormat="1" ht="12.75" customHeight="1">
      <c r="A16" s="23" t="s">
        <v>185</v>
      </c>
      <c r="B16" s="24"/>
      <c r="C16" s="25" t="s">
        <v>145</v>
      </c>
      <c r="D16" s="26"/>
      <c r="E16" s="11"/>
    </row>
    <row r="17" spans="1:7" s="4" customFormat="1" ht="18.75" customHeight="1">
      <c r="A17" s="27" t="s">
        <v>186</v>
      </c>
      <c r="B17" s="28"/>
      <c r="C17" s="29" t="s">
        <v>146</v>
      </c>
      <c r="D17" s="17">
        <f>IF(C14="",IF(D15="",IF(D16="","",D16),D15+IF(D16="",0,D16)),C14+IF(D15="",0,D15)+IF(D16="",0,D16))</f>
        <v>0</v>
      </c>
      <c r="E17" s="30"/>
      <c r="F17" s="3"/>
      <c r="G17" s="3"/>
    </row>
    <row r="18" spans="1:5" s="4" customFormat="1" ht="12.75" customHeight="1">
      <c r="A18" s="8">
        <v>2</v>
      </c>
      <c r="B18" s="9" t="s">
        <v>187</v>
      </c>
      <c r="C18" s="31" t="s">
        <v>108</v>
      </c>
      <c r="D18" s="19" t="s">
        <v>108</v>
      </c>
      <c r="E18" s="19" t="s">
        <v>108</v>
      </c>
    </row>
    <row r="19" spans="1:5" s="4" customFormat="1" ht="12.75" customHeight="1">
      <c r="A19" s="12">
        <v>2.1</v>
      </c>
      <c r="B19" s="13" t="s">
        <v>188</v>
      </c>
      <c r="C19" s="14"/>
      <c r="D19" s="32"/>
      <c r="E19" s="32"/>
    </row>
    <row r="20" spans="1:5" s="4" customFormat="1" ht="12.75" customHeight="1">
      <c r="A20" s="12">
        <v>2.2</v>
      </c>
      <c r="B20" s="13" t="s">
        <v>189</v>
      </c>
      <c r="C20" s="14"/>
      <c r="D20" s="32"/>
      <c r="E20" s="32"/>
    </row>
    <row r="21" spans="1:5" s="4" customFormat="1" ht="12.75" customHeight="1">
      <c r="A21" s="12">
        <v>2.3</v>
      </c>
      <c r="B21" s="13" t="s">
        <v>190</v>
      </c>
      <c r="C21" s="14"/>
      <c r="D21" s="32"/>
      <c r="E21" s="32"/>
    </row>
    <row r="22" spans="1:5" s="4" customFormat="1" ht="12.75" customHeight="1">
      <c r="A22" s="12">
        <v>2.4</v>
      </c>
      <c r="B22" s="13" t="s">
        <v>191</v>
      </c>
      <c r="C22" s="14"/>
      <c r="D22" s="32"/>
      <c r="E22" s="32"/>
    </row>
    <row r="23" spans="1:5" s="4" customFormat="1" ht="12.75" customHeight="1">
      <c r="A23" s="12">
        <v>2.5</v>
      </c>
      <c r="B23" s="13" t="s">
        <v>192</v>
      </c>
      <c r="C23" s="14"/>
      <c r="D23" s="32"/>
      <c r="E23" s="32"/>
    </row>
    <row r="24" spans="1:5" s="4" customFormat="1" ht="12.75" customHeight="1">
      <c r="A24" s="12">
        <v>2.6</v>
      </c>
      <c r="B24" s="13" t="s">
        <v>193</v>
      </c>
      <c r="C24" s="14"/>
      <c r="D24" s="32"/>
      <c r="E24" s="32"/>
    </row>
    <row r="25" spans="1:5" s="4" customFormat="1" ht="12.75" customHeight="1">
      <c r="A25" s="12">
        <v>2.7</v>
      </c>
      <c r="B25" s="13" t="s">
        <v>194</v>
      </c>
      <c r="C25" s="14"/>
      <c r="D25" s="32"/>
      <c r="E25" s="32"/>
    </row>
    <row r="26" spans="1:5" s="4" customFormat="1" ht="12.75" customHeight="1">
      <c r="A26" s="12">
        <v>2.8</v>
      </c>
      <c r="B26" s="13" t="s">
        <v>195</v>
      </c>
      <c r="C26" s="14"/>
      <c r="D26" s="32"/>
      <c r="E26" s="32"/>
    </row>
    <row r="27" spans="1:7" ht="14.25" customHeight="1">
      <c r="A27" s="12">
        <v>2.9</v>
      </c>
      <c r="B27" s="13" t="s">
        <v>196</v>
      </c>
      <c r="C27" s="14"/>
      <c r="D27" s="32"/>
      <c r="E27" s="32"/>
      <c r="F27" s="4"/>
      <c r="G27" s="4"/>
    </row>
    <row r="28" spans="1:7" ht="14.25" customHeight="1">
      <c r="A28" s="33" t="s">
        <v>169</v>
      </c>
      <c r="B28" s="13" t="s">
        <v>197</v>
      </c>
      <c r="C28" s="14"/>
      <c r="D28" s="32"/>
      <c r="E28" s="32"/>
      <c r="F28" s="4"/>
      <c r="G28" s="4"/>
    </row>
    <row r="29" spans="1:7" ht="14.25" customHeight="1">
      <c r="A29" s="12">
        <v>2.11</v>
      </c>
      <c r="B29" s="13" t="s">
        <v>198</v>
      </c>
      <c r="C29" s="14"/>
      <c r="D29" s="32"/>
      <c r="E29" s="32"/>
      <c r="F29" s="4"/>
      <c r="G29" s="4"/>
    </row>
    <row r="30" spans="1:7" ht="17.25" customHeight="1">
      <c r="A30" s="496" t="s">
        <v>199</v>
      </c>
      <c r="B30" s="497"/>
      <c r="C30" s="17">
        <f>SUM(C19:C29)</f>
        <v>0</v>
      </c>
      <c r="D30" s="34"/>
      <c r="E30" s="19"/>
      <c r="F30" s="4"/>
      <c r="G30" s="4"/>
    </row>
    <row r="31" spans="1:5" ht="14.25" customHeight="1">
      <c r="A31" s="20" t="s">
        <v>200</v>
      </c>
      <c r="B31" s="21"/>
      <c r="C31" s="35" t="s">
        <v>126</v>
      </c>
      <c r="D31" s="17"/>
      <c r="E31" s="36"/>
    </row>
    <row r="32" spans="1:5" ht="14.25" customHeight="1">
      <c r="A32" s="23" t="s">
        <v>201</v>
      </c>
      <c r="B32" s="24"/>
      <c r="C32" s="37" t="s">
        <v>127</v>
      </c>
      <c r="D32" s="16"/>
      <c r="E32" s="38"/>
    </row>
    <row r="33" spans="1:5" ht="18.75" customHeight="1">
      <c r="A33" s="27" t="s">
        <v>202</v>
      </c>
      <c r="B33" s="28"/>
      <c r="C33" s="29" t="s">
        <v>147</v>
      </c>
      <c r="D33" s="17">
        <f>IF(C30="",IF(D31="",IF(D32="","",D32),D31+IF(D32="",0,D32)),C30+IF(D31="",0,D31)+IF(D32="",0,D32))</f>
        <v>0</v>
      </c>
      <c r="E33" s="30"/>
    </row>
    <row r="34" spans="1:5" ht="20.25" customHeight="1">
      <c r="A34" s="27" t="s">
        <v>203</v>
      </c>
      <c r="B34" s="28"/>
      <c r="C34" s="29" t="s">
        <v>156</v>
      </c>
      <c r="D34" s="17">
        <f>IF(D17="",IF(D33="","",D33),D17+IF(D33="",0,D33))</f>
        <v>0</v>
      </c>
      <c r="E34" s="30"/>
    </row>
    <row r="35" spans="1:6" ht="14.25" customHeight="1">
      <c r="A35" s="20" t="s">
        <v>204</v>
      </c>
      <c r="B35" s="21"/>
      <c r="C35" s="39"/>
      <c r="D35" s="40" t="s">
        <v>128</v>
      </c>
      <c r="E35" s="17"/>
      <c r="F35" s="41"/>
    </row>
    <row r="36" spans="1:6" ht="12.75" customHeight="1">
      <c r="A36" s="23" t="s">
        <v>185</v>
      </c>
      <c r="B36" s="24"/>
      <c r="C36" s="42"/>
      <c r="D36" s="43" t="s">
        <v>157</v>
      </c>
      <c r="E36" s="26"/>
      <c r="F36" s="41"/>
    </row>
    <row r="37" spans="1:6" ht="17.25" customHeight="1">
      <c r="A37" s="27" t="s">
        <v>205</v>
      </c>
      <c r="B37" s="28"/>
      <c r="C37" s="44"/>
      <c r="D37" s="29" t="s">
        <v>158</v>
      </c>
      <c r="E37" s="17">
        <f>IF(D17="",IF(E35="",IF(E36="","",E36),E35+IF(E36="",0,E36)),D17+IF(E35="",0,E35)+IF(E36="",0,E36))</f>
        <v>0</v>
      </c>
      <c r="F37" s="45"/>
    </row>
    <row r="38" spans="1:7" s="4" customFormat="1" ht="17.25" customHeight="1">
      <c r="A38" s="20" t="s">
        <v>349</v>
      </c>
      <c r="B38" s="21"/>
      <c r="C38" s="39"/>
      <c r="D38" s="40" t="s">
        <v>129</v>
      </c>
      <c r="E38" s="17"/>
      <c r="F38" s="41"/>
      <c r="G38" s="3"/>
    </row>
    <row r="39" spans="1:6" ht="15" customHeight="1">
      <c r="A39" s="23" t="s">
        <v>201</v>
      </c>
      <c r="B39" s="24"/>
      <c r="C39" s="42"/>
      <c r="D39" s="43" t="s">
        <v>159</v>
      </c>
      <c r="E39" s="26"/>
      <c r="F39" s="41"/>
    </row>
    <row r="40" spans="1:6" ht="21" customHeight="1">
      <c r="A40" s="27" t="s">
        <v>206</v>
      </c>
      <c r="B40" s="28"/>
      <c r="C40" s="44"/>
      <c r="D40" s="29" t="s">
        <v>160</v>
      </c>
      <c r="E40" s="17">
        <f>IF(D33="",IF(E38="",IF(E39="","",E39),E38+IF(E39="",0,E39)),D33+IF(E38="",0,E38)+IF(E39="",0,E39))</f>
        <v>0</v>
      </c>
      <c r="F40" s="41"/>
    </row>
    <row r="41" spans="1:6" ht="21" customHeight="1">
      <c r="A41" s="27" t="s">
        <v>207</v>
      </c>
      <c r="B41" s="28"/>
      <c r="C41" s="44"/>
      <c r="D41" s="29" t="s">
        <v>168</v>
      </c>
      <c r="E41" s="17">
        <f>IF(E37="",IF(E40="","",E40),E37+IF(E40="",0,E40))</f>
        <v>0</v>
      </c>
      <c r="F41" s="45"/>
    </row>
    <row r="42" spans="1:5" ht="21" customHeight="1">
      <c r="A42" s="391"/>
      <c r="B42" s="62"/>
      <c r="C42" s="47"/>
      <c r="D42" s="62"/>
      <c r="E42" s="270"/>
    </row>
    <row r="43" spans="1:7" ht="14.25" customHeight="1">
      <c r="A43" s="48" t="s">
        <v>208</v>
      </c>
      <c r="B43" s="49"/>
      <c r="C43" s="48" t="s">
        <v>209</v>
      </c>
      <c r="D43" s="50"/>
      <c r="E43" s="51"/>
      <c r="F43" s="4"/>
      <c r="G43" s="4"/>
    </row>
    <row r="44" spans="1:5" ht="14.25" customHeight="1">
      <c r="A44" s="48" t="s">
        <v>74</v>
      </c>
      <c r="B44" s="49"/>
      <c r="C44" s="52" t="s">
        <v>75</v>
      </c>
      <c r="D44" s="53"/>
      <c r="E44" s="51"/>
    </row>
    <row r="45" spans="1:5" ht="15.75" customHeight="1">
      <c r="A45" s="48" t="s">
        <v>78</v>
      </c>
      <c r="B45" s="49"/>
      <c r="C45" s="52" t="s">
        <v>75</v>
      </c>
      <c r="D45" s="53"/>
      <c r="E45" s="51"/>
    </row>
    <row r="46" spans="1:5" ht="15" customHeight="1">
      <c r="A46" s="48" t="s">
        <v>80</v>
      </c>
      <c r="B46" s="49"/>
      <c r="C46" s="52" t="s">
        <v>75</v>
      </c>
      <c r="D46" s="53"/>
      <c r="E46" s="51"/>
    </row>
    <row r="47" spans="1:5" ht="14.25" customHeight="1">
      <c r="A47" s="48" t="s">
        <v>212</v>
      </c>
      <c r="B47" s="54"/>
      <c r="C47" s="53" t="s">
        <v>75</v>
      </c>
      <c r="D47" s="53"/>
      <c r="E47" s="51"/>
    </row>
    <row r="48" ht="12.75">
      <c r="A48" s="3"/>
    </row>
    <row r="49" spans="1:2" ht="12.75">
      <c r="A49" s="3" t="s">
        <v>102</v>
      </c>
      <c r="B49" s="3" t="s">
        <v>114</v>
      </c>
    </row>
    <row r="50" spans="2:5" ht="24.75" customHeight="1">
      <c r="B50" s="494" t="s">
        <v>210</v>
      </c>
      <c r="C50" s="494"/>
      <c r="D50" s="494"/>
      <c r="E50" s="494"/>
    </row>
    <row r="51" spans="1:5" ht="28.5" customHeight="1">
      <c r="A51" s="56" t="s">
        <v>108</v>
      </c>
      <c r="B51" s="495" t="s">
        <v>211</v>
      </c>
      <c r="C51" s="495"/>
      <c r="D51" s="495"/>
      <c r="E51" s="495"/>
    </row>
  </sheetData>
  <sheetProtection selectLockedCells="1"/>
  <mergeCells count="8">
    <mergeCell ref="B51:E51"/>
    <mergeCell ref="A2:D2"/>
    <mergeCell ref="D4:E4"/>
    <mergeCell ref="D5:E5"/>
    <mergeCell ref="A1:D1"/>
    <mergeCell ref="A14:B14"/>
    <mergeCell ref="A30:B30"/>
    <mergeCell ref="B50:E50"/>
  </mergeCells>
  <printOptions horizontalCentered="1"/>
  <pageMargins left="0.4724409448818898" right="0.27" top="0.41" bottom="0.5" header="0.36" footer="0.21"/>
  <pageSetup horizontalDpi="600" verticalDpi="600" orientation="portrait" paperSize="9" scale="90" r:id="rId3"/>
  <headerFooter alignWithMargins="0">
    <oddFooter>&amp;LD and PD Funding Application&amp;C&amp;P/&amp;N&amp;RPrinted Date: &amp;D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G47"/>
  <sheetViews>
    <sheetView showGridLines="0" zoomScalePageLayoutView="0" workbookViewId="0" topLeftCell="A28">
      <selection activeCell="E42" sqref="A1:E42"/>
    </sheetView>
  </sheetViews>
  <sheetFormatPr defaultColWidth="9.140625" defaultRowHeight="12.75"/>
  <cols>
    <col min="1" max="1" width="5.8515625" style="55" customWidth="1"/>
    <col min="2" max="2" width="46.7109375" style="3" customWidth="1"/>
    <col min="3" max="5" width="13.7109375" style="3" customWidth="1"/>
    <col min="6" max="6" width="6.28125" style="3" customWidth="1"/>
    <col min="7" max="16384" width="9.140625" style="3" customWidth="1"/>
  </cols>
  <sheetData>
    <row r="1" spans="1:5" ht="28.5" customHeight="1">
      <c r="A1" s="454" t="s">
        <v>335</v>
      </c>
      <c r="B1" s="455"/>
      <c r="C1" s="455"/>
      <c r="D1" s="455"/>
      <c r="E1" s="2"/>
    </row>
    <row r="2" spans="1:7" s="4" customFormat="1" ht="30" customHeight="1">
      <c r="A2" s="498" t="s">
        <v>350</v>
      </c>
      <c r="B2" s="513"/>
      <c r="C2" s="513"/>
      <c r="D2" s="513"/>
      <c r="E2" s="2"/>
      <c r="F2" s="3"/>
      <c r="G2" s="3"/>
    </row>
    <row r="3" spans="1:7" s="4" customFormat="1" ht="12.75" customHeight="1">
      <c r="A3" s="5" t="s">
        <v>108</v>
      </c>
      <c r="B3" s="6" t="s">
        <v>108</v>
      </c>
      <c r="C3" s="6"/>
      <c r="D3" s="6"/>
      <c r="E3" s="7"/>
      <c r="F3" s="3"/>
      <c r="G3" s="3"/>
    </row>
    <row r="4" spans="1:7" s="4" customFormat="1" ht="12" customHeight="1">
      <c r="A4" s="5"/>
      <c r="B4" s="6" t="s">
        <v>108</v>
      </c>
      <c r="C4" s="6" t="s">
        <v>108</v>
      </c>
      <c r="D4" s="514" t="s">
        <v>108</v>
      </c>
      <c r="E4" s="515"/>
      <c r="F4" s="3"/>
      <c r="G4" s="3"/>
    </row>
    <row r="5" spans="1:7" s="4" customFormat="1" ht="20.25" customHeight="1">
      <c r="A5" s="5" t="s">
        <v>173</v>
      </c>
      <c r="B5" s="6"/>
      <c r="C5" s="6"/>
      <c r="D5" s="502"/>
      <c r="E5" s="503"/>
      <c r="F5" s="3"/>
      <c r="G5" s="3"/>
    </row>
    <row r="6" spans="1:5" s="4" customFormat="1" ht="24" customHeight="1">
      <c r="A6" s="336" t="s">
        <v>21</v>
      </c>
      <c r="B6" s="337" t="s">
        <v>22</v>
      </c>
      <c r="C6" s="392" t="s">
        <v>181</v>
      </c>
      <c r="D6" s="338" t="s">
        <v>76</v>
      </c>
      <c r="E6" s="338" t="s">
        <v>182</v>
      </c>
    </row>
    <row r="7" spans="1:5" s="4" customFormat="1" ht="12.75" customHeight="1">
      <c r="A7" s="8"/>
      <c r="B7" s="9" t="s">
        <v>218</v>
      </c>
      <c r="C7" s="31" t="s">
        <v>108</v>
      </c>
      <c r="D7" s="19" t="s">
        <v>108</v>
      </c>
      <c r="E7" s="19" t="s">
        <v>108</v>
      </c>
    </row>
    <row r="8" spans="1:5" s="4" customFormat="1" ht="12.75" customHeight="1">
      <c r="A8" s="12">
        <v>1</v>
      </c>
      <c r="B8" s="13" t="s">
        <v>123</v>
      </c>
      <c r="C8" s="188"/>
      <c r="D8" s="189"/>
      <c r="E8" s="189"/>
    </row>
    <row r="9" spans="1:5" s="4" customFormat="1" ht="12" customHeight="1">
      <c r="A9" s="12">
        <v>2</v>
      </c>
      <c r="B9" s="13" t="s">
        <v>0</v>
      </c>
      <c r="C9" s="14"/>
      <c r="D9" s="14"/>
      <c r="E9" s="14"/>
    </row>
    <row r="10" spans="1:5" s="4" customFormat="1" ht="12.75" customHeight="1">
      <c r="A10" s="12">
        <v>3</v>
      </c>
      <c r="B10" s="13" t="s">
        <v>122</v>
      </c>
      <c r="C10" s="14"/>
      <c r="D10" s="14"/>
      <c r="E10" s="14"/>
    </row>
    <row r="11" spans="1:5" s="4" customFormat="1" ht="12.75" customHeight="1">
      <c r="A11" s="12">
        <v>4</v>
      </c>
      <c r="B11" s="13" t="s">
        <v>32</v>
      </c>
      <c r="C11" s="14"/>
      <c r="D11" s="14"/>
      <c r="E11" s="14"/>
    </row>
    <row r="12" spans="1:5" s="4" customFormat="1" ht="12.75" customHeight="1">
      <c r="A12" s="12">
        <v>5</v>
      </c>
      <c r="B12" s="13" t="s">
        <v>121</v>
      </c>
      <c r="C12" s="14"/>
      <c r="D12" s="14"/>
      <c r="E12" s="14"/>
    </row>
    <row r="13" spans="1:5" s="4" customFormat="1" ht="12.75" customHeight="1">
      <c r="A13" s="12">
        <v>6</v>
      </c>
      <c r="B13" s="13" t="s">
        <v>36</v>
      </c>
      <c r="C13" s="14"/>
      <c r="D13" s="14"/>
      <c r="E13" s="14"/>
    </row>
    <row r="14" spans="1:5" s="4" customFormat="1" ht="12.75" customHeight="1">
      <c r="A14" s="12">
        <v>7</v>
      </c>
      <c r="B14" s="13" t="s">
        <v>120</v>
      </c>
      <c r="C14" s="14"/>
      <c r="D14" s="14"/>
      <c r="E14" s="14"/>
    </row>
    <row r="15" spans="1:5" s="4" customFormat="1" ht="12.75" customHeight="1">
      <c r="A15" s="12">
        <v>8</v>
      </c>
      <c r="B15" s="13" t="s">
        <v>119</v>
      </c>
      <c r="C15" s="14"/>
      <c r="D15" s="14"/>
      <c r="E15" s="14"/>
    </row>
    <row r="16" spans="1:5" s="4" customFormat="1" ht="12.75" customHeight="1">
      <c r="A16" s="12">
        <v>9</v>
      </c>
      <c r="B16" s="13" t="s">
        <v>118</v>
      </c>
      <c r="C16" s="14"/>
      <c r="D16" s="14"/>
      <c r="E16" s="14"/>
    </row>
    <row r="17" spans="1:5" s="4" customFormat="1" ht="12.75" customHeight="1">
      <c r="A17" s="12">
        <v>10</v>
      </c>
      <c r="B17" s="13" t="s">
        <v>43</v>
      </c>
      <c r="C17" s="14"/>
      <c r="D17" s="14"/>
      <c r="E17" s="14"/>
    </row>
    <row r="18" spans="1:5" s="4" customFormat="1" ht="12.75" customHeight="1">
      <c r="A18" s="12">
        <v>11</v>
      </c>
      <c r="B18" s="13" t="s">
        <v>115</v>
      </c>
      <c r="C18" s="14"/>
      <c r="D18" s="14"/>
      <c r="E18" s="14"/>
    </row>
    <row r="19" spans="1:5" s="4" customFormat="1" ht="12.75" customHeight="1">
      <c r="A19" s="12">
        <v>12</v>
      </c>
      <c r="B19" s="13" t="s">
        <v>116</v>
      </c>
      <c r="C19" s="14"/>
      <c r="D19" s="14"/>
      <c r="E19" s="14"/>
    </row>
    <row r="20" spans="1:5" s="4" customFormat="1" ht="12.75" customHeight="1">
      <c r="A20" s="12">
        <v>13</v>
      </c>
      <c r="B20" s="13" t="s">
        <v>117</v>
      </c>
      <c r="C20" s="14"/>
      <c r="D20" s="14"/>
      <c r="E20" s="14"/>
    </row>
    <row r="21" spans="1:5" s="4" customFormat="1" ht="22.5" customHeight="1">
      <c r="A21" s="173" t="s">
        <v>351</v>
      </c>
      <c r="B21" s="133"/>
      <c r="C21" s="183"/>
      <c r="D21" s="18"/>
      <c r="E21" s="19"/>
    </row>
    <row r="22" spans="1:5" s="4" customFormat="1" ht="14.25" customHeight="1">
      <c r="A22" s="20" t="s">
        <v>352</v>
      </c>
      <c r="B22" s="21"/>
      <c r="C22" s="22" t="s">
        <v>130</v>
      </c>
      <c r="D22" s="183"/>
      <c r="E22" s="11"/>
    </row>
    <row r="23" spans="1:5" s="4" customFormat="1" ht="13.5" customHeight="1">
      <c r="A23" s="23" t="s">
        <v>353</v>
      </c>
      <c r="B23" s="24"/>
      <c r="C23" s="25" t="s">
        <v>131</v>
      </c>
      <c r="D23" s="26"/>
      <c r="E23" s="11"/>
    </row>
    <row r="24" spans="1:5" ht="24" customHeight="1">
      <c r="A24" s="27" t="s">
        <v>354</v>
      </c>
      <c r="B24" s="28"/>
      <c r="C24" s="29" t="s">
        <v>148</v>
      </c>
      <c r="D24" s="17"/>
      <c r="E24" s="30"/>
    </row>
    <row r="25" spans="1:5" s="4" customFormat="1" ht="31.5" customHeight="1">
      <c r="A25" s="511" t="s">
        <v>371</v>
      </c>
      <c r="B25" s="512"/>
      <c r="C25" s="16"/>
      <c r="D25" s="34"/>
      <c r="E25" s="19"/>
    </row>
    <row r="26" spans="1:5" ht="29.25" customHeight="1">
      <c r="A26" s="504" t="s">
        <v>364</v>
      </c>
      <c r="B26" s="516"/>
      <c r="C26" s="190" t="s">
        <v>365</v>
      </c>
      <c r="D26" s="188"/>
      <c r="E26" s="36"/>
    </row>
    <row r="27" spans="1:5" ht="30" customHeight="1">
      <c r="A27" s="517" t="s">
        <v>369</v>
      </c>
      <c r="B27" s="518"/>
      <c r="C27" s="193" t="s">
        <v>370</v>
      </c>
      <c r="D27" s="16"/>
      <c r="E27" s="38"/>
    </row>
    <row r="28" spans="1:5" ht="30" customHeight="1">
      <c r="A28" s="509" t="s">
        <v>355</v>
      </c>
      <c r="B28" s="510"/>
      <c r="C28" s="186" t="s">
        <v>149</v>
      </c>
      <c r="D28" s="17"/>
      <c r="E28" s="30"/>
    </row>
    <row r="29" spans="1:5" ht="24" customHeight="1">
      <c r="A29" s="184" t="s">
        <v>356</v>
      </c>
      <c r="B29" s="185"/>
      <c r="C29" s="186" t="s">
        <v>161</v>
      </c>
      <c r="D29" s="17"/>
      <c r="E29" s="30"/>
    </row>
    <row r="30" spans="1:6" ht="14.25" customHeight="1">
      <c r="A30" s="20" t="s">
        <v>357</v>
      </c>
      <c r="B30" s="21"/>
      <c r="C30" s="39"/>
      <c r="D30" s="40" t="s">
        <v>132</v>
      </c>
      <c r="E30" s="17"/>
      <c r="F30" s="41"/>
    </row>
    <row r="31" spans="1:6" ht="14.25" customHeight="1">
      <c r="A31" s="23" t="s">
        <v>353</v>
      </c>
      <c r="B31" s="24"/>
      <c r="C31" s="42"/>
      <c r="D31" s="43" t="s">
        <v>162</v>
      </c>
      <c r="E31" s="26"/>
      <c r="F31" s="41"/>
    </row>
    <row r="32" spans="1:6" ht="24" customHeight="1">
      <c r="A32" s="27" t="s">
        <v>150</v>
      </c>
      <c r="B32" s="28"/>
      <c r="C32" s="44"/>
      <c r="D32" s="29" t="s">
        <v>163</v>
      </c>
      <c r="E32" s="17"/>
      <c r="F32" s="45"/>
    </row>
    <row r="33" spans="1:6" ht="30" customHeight="1">
      <c r="A33" s="504" t="s">
        <v>366</v>
      </c>
      <c r="B33" s="505"/>
      <c r="C33" s="505"/>
      <c r="D33" s="190" t="s">
        <v>367</v>
      </c>
      <c r="E33" s="188"/>
      <c r="F33" s="41"/>
    </row>
    <row r="34" spans="1:6" ht="14.25" customHeight="1">
      <c r="A34" s="23" t="s">
        <v>358</v>
      </c>
      <c r="B34" s="191"/>
      <c r="C34" s="191"/>
      <c r="D34" s="192" t="s">
        <v>368</v>
      </c>
      <c r="E34" s="26"/>
      <c r="F34" s="41"/>
    </row>
    <row r="35" spans="1:6" ht="27" customHeight="1">
      <c r="A35" s="506" t="s">
        <v>359</v>
      </c>
      <c r="B35" s="507"/>
      <c r="C35" s="507"/>
      <c r="D35" s="187" t="s">
        <v>164</v>
      </c>
      <c r="E35" s="17"/>
      <c r="F35" s="45"/>
    </row>
    <row r="36" spans="1:6" ht="24" customHeight="1">
      <c r="A36" s="27" t="s">
        <v>360</v>
      </c>
      <c r="B36" s="28"/>
      <c r="C36" s="44"/>
      <c r="D36" s="29" t="s">
        <v>165</v>
      </c>
      <c r="E36" s="17"/>
      <c r="F36" s="45"/>
    </row>
    <row r="37" spans="1:5" ht="12.75" customHeight="1">
      <c r="A37" s="391"/>
      <c r="B37" s="62"/>
      <c r="C37" s="47"/>
      <c r="D37" s="62"/>
      <c r="E37" s="270"/>
    </row>
    <row r="38" spans="1:5" s="4" customFormat="1" ht="21" customHeight="1">
      <c r="A38" s="48" t="s">
        <v>208</v>
      </c>
      <c r="B38" s="49"/>
      <c r="C38" s="48" t="s">
        <v>209</v>
      </c>
      <c r="D38" s="50"/>
      <c r="E38" s="51"/>
    </row>
    <row r="39" spans="1:5" ht="21" customHeight="1">
      <c r="A39" s="48" t="s">
        <v>74</v>
      </c>
      <c r="B39" s="49"/>
      <c r="C39" s="52" t="s">
        <v>75</v>
      </c>
      <c r="D39" s="53"/>
      <c r="E39" s="51"/>
    </row>
    <row r="40" spans="1:5" ht="21" customHeight="1">
      <c r="A40" s="48" t="s">
        <v>78</v>
      </c>
      <c r="B40" s="49"/>
      <c r="C40" s="52" t="s">
        <v>75</v>
      </c>
      <c r="D40" s="53"/>
      <c r="E40" s="51"/>
    </row>
    <row r="41" spans="1:5" ht="21" customHeight="1">
      <c r="A41" s="48" t="s">
        <v>80</v>
      </c>
      <c r="B41" s="49"/>
      <c r="C41" s="52" t="s">
        <v>75</v>
      </c>
      <c r="D41" s="53"/>
      <c r="E41" s="51"/>
    </row>
    <row r="42" spans="1:5" ht="21" customHeight="1">
      <c r="A42" s="48" t="s">
        <v>212</v>
      </c>
      <c r="B42" s="54"/>
      <c r="C42" s="53" t="s">
        <v>75</v>
      </c>
      <c r="D42" s="53"/>
      <c r="E42" s="51"/>
    </row>
    <row r="43" ht="12.75">
      <c r="A43" s="3"/>
    </row>
    <row r="44" spans="1:2" ht="12.75">
      <c r="A44" s="3" t="s">
        <v>102</v>
      </c>
      <c r="B44" s="3" t="s">
        <v>114</v>
      </c>
    </row>
    <row r="45" spans="2:5" ht="25.5" customHeight="1">
      <c r="B45" s="494" t="s">
        <v>361</v>
      </c>
      <c r="C45" s="494"/>
      <c r="D45" s="494"/>
      <c r="E45" s="494"/>
    </row>
    <row r="46" spans="1:5" ht="25.5" customHeight="1">
      <c r="A46" s="56" t="s">
        <v>108</v>
      </c>
      <c r="B46" s="495" t="s">
        <v>362</v>
      </c>
      <c r="C46" s="495"/>
      <c r="D46" s="495"/>
      <c r="E46" s="495"/>
    </row>
    <row r="47" spans="1:5" ht="13.5" customHeight="1">
      <c r="A47" s="56"/>
      <c r="B47" s="508" t="s">
        <v>363</v>
      </c>
      <c r="C47" s="508"/>
      <c r="D47" s="508"/>
      <c r="E47" s="508"/>
    </row>
  </sheetData>
  <sheetProtection selectLockedCells="1"/>
  <mergeCells count="13">
    <mergeCell ref="A27:B27"/>
    <mergeCell ref="A25:B25"/>
    <mergeCell ref="A1:D1"/>
    <mergeCell ref="A2:D2"/>
    <mergeCell ref="D4:E4"/>
    <mergeCell ref="D5:E5"/>
    <mergeCell ref="A26:B26"/>
    <mergeCell ref="A33:C33"/>
    <mergeCell ref="A35:C35"/>
    <mergeCell ref="B47:E47"/>
    <mergeCell ref="B45:E45"/>
    <mergeCell ref="B46:E46"/>
    <mergeCell ref="A28:B28"/>
  </mergeCells>
  <printOptions horizontalCentered="1"/>
  <pageMargins left="0.5" right="0.4724409448818898" top="0.48" bottom="0.41" header="0.35433070866141736" footer="0.1968503937007874"/>
  <pageSetup horizontalDpi="600" verticalDpi="600" orientation="portrait" paperSize="9" scale="95" r:id="rId3"/>
  <headerFooter alignWithMargins="0">
    <oddFooter>&amp;LConstruction Funding Application&amp;C&amp;P/&amp;N&amp;RPrinted Date: &amp;D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J28"/>
  <sheetViews>
    <sheetView zoomScale="85" zoomScaleNormal="85" zoomScalePageLayoutView="0" workbookViewId="0" topLeftCell="A1">
      <selection activeCell="O27" sqref="O27"/>
    </sheetView>
  </sheetViews>
  <sheetFormatPr defaultColWidth="9.140625" defaultRowHeight="12.75"/>
  <cols>
    <col min="1" max="1" width="9.140625" style="198" customWidth="1"/>
    <col min="2" max="2" width="2.8515625" style="198" customWidth="1"/>
    <col min="3" max="3" width="15.00390625" style="198" customWidth="1"/>
    <col min="4" max="4" width="20.28125" style="198" customWidth="1"/>
    <col min="5" max="5" width="18.421875" style="198" customWidth="1"/>
    <col min="6" max="6" width="20.421875" style="198" customWidth="1"/>
    <col min="7" max="7" width="23.28125" style="198" customWidth="1"/>
    <col min="8" max="8" width="22.7109375" style="198" customWidth="1"/>
    <col min="9" max="9" width="2.7109375" style="198" customWidth="1"/>
    <col min="10" max="16384" width="9.140625" style="198" customWidth="1"/>
  </cols>
  <sheetData>
    <row r="2" spans="2:9" ht="12.75">
      <c r="B2" s="195"/>
      <c r="C2" s="196"/>
      <c r="D2" s="196"/>
      <c r="E2" s="196"/>
      <c r="F2" s="196"/>
      <c r="G2" s="196"/>
      <c r="H2" s="196"/>
      <c r="I2" s="197"/>
    </row>
    <row r="3" spans="2:9" ht="42" customHeight="1">
      <c r="B3" s="199"/>
      <c r="C3" s="455" t="s">
        <v>373</v>
      </c>
      <c r="D3" s="455"/>
      <c r="E3" s="455"/>
      <c r="F3" s="455"/>
      <c r="G3" s="455"/>
      <c r="H3" s="455"/>
      <c r="I3" s="200"/>
    </row>
    <row r="4" spans="2:9" ht="32.25" customHeight="1">
      <c r="B4" s="199"/>
      <c r="C4" s="513" t="s">
        <v>374</v>
      </c>
      <c r="D4" s="526"/>
      <c r="E4" s="526"/>
      <c r="F4" s="526"/>
      <c r="G4" s="526"/>
      <c r="H4" s="526"/>
      <c r="I4" s="200"/>
    </row>
    <row r="5" spans="2:9" ht="19.5" customHeight="1">
      <c r="B5" s="199"/>
      <c r="C5" s="527" t="s">
        <v>173</v>
      </c>
      <c r="D5" s="464"/>
      <c r="E5" s="523"/>
      <c r="F5" s="523"/>
      <c r="G5" s="523"/>
      <c r="H5" s="194"/>
      <c r="I5" s="200"/>
    </row>
    <row r="6" spans="2:9" ht="12.75">
      <c r="B6" s="199"/>
      <c r="C6" s="514" t="s">
        <v>108</v>
      </c>
      <c r="D6" s="514"/>
      <c r="E6" s="514"/>
      <c r="F6" s="514"/>
      <c r="G6" s="514"/>
      <c r="H6" s="514"/>
      <c r="I6" s="200"/>
    </row>
    <row r="7" spans="2:9" ht="12.75">
      <c r="B7" s="199"/>
      <c r="C7" s="201"/>
      <c r="D7" s="201"/>
      <c r="E7" s="201"/>
      <c r="F7" s="201"/>
      <c r="G7" s="201"/>
      <c r="H7" s="201"/>
      <c r="I7" s="200"/>
    </row>
    <row r="8" spans="2:10" ht="25.5" customHeight="1">
      <c r="B8" s="199"/>
      <c r="C8" s="210"/>
      <c r="D8" s="524" t="s">
        <v>372</v>
      </c>
      <c r="E8" s="524"/>
      <c r="F8" s="524"/>
      <c r="G8" s="211"/>
      <c r="H8" s="212" t="s">
        <v>55</v>
      </c>
      <c r="I8" s="202"/>
      <c r="J8" s="203"/>
    </row>
    <row r="9" spans="2:9" ht="15.75">
      <c r="B9" s="199"/>
      <c r="C9" s="210"/>
      <c r="D9" s="210"/>
      <c r="E9" s="210"/>
      <c r="F9" s="210"/>
      <c r="G9" s="210"/>
      <c r="H9" s="210"/>
      <c r="I9" s="200"/>
    </row>
    <row r="10" spans="2:9" ht="14.25" customHeight="1">
      <c r="B10" s="199"/>
      <c r="C10" s="210"/>
      <c r="D10" s="210"/>
      <c r="E10" s="210"/>
      <c r="F10" s="210"/>
      <c r="G10" s="211"/>
      <c r="H10" s="212" t="s">
        <v>56</v>
      </c>
      <c r="I10" s="200"/>
    </row>
    <row r="11" spans="2:9" ht="7.5" customHeight="1">
      <c r="B11" s="199"/>
      <c r="C11" s="210"/>
      <c r="D11" s="210"/>
      <c r="E11" s="210"/>
      <c r="F11" s="210"/>
      <c r="G11" s="210"/>
      <c r="H11" s="210"/>
      <c r="I11" s="200"/>
    </row>
    <row r="12" spans="2:9" ht="18" customHeight="1">
      <c r="B12" s="199"/>
      <c r="C12" s="210"/>
      <c r="D12" s="210"/>
      <c r="E12" s="210"/>
      <c r="F12" s="210"/>
      <c r="G12" s="213" t="s">
        <v>108</v>
      </c>
      <c r="H12" s="212" t="s">
        <v>24</v>
      </c>
      <c r="I12" s="200"/>
    </row>
    <row r="13" spans="2:9" ht="15.75">
      <c r="B13" s="199"/>
      <c r="C13" s="210"/>
      <c r="D13" s="210"/>
      <c r="E13" s="210"/>
      <c r="F13" s="210"/>
      <c r="G13" s="210"/>
      <c r="H13" s="210"/>
      <c r="I13" s="200"/>
    </row>
    <row r="14" spans="2:9" ht="19.5" customHeight="1">
      <c r="B14" s="199"/>
      <c r="C14" s="525" t="s">
        <v>85</v>
      </c>
      <c r="D14" s="525" t="s">
        <v>375</v>
      </c>
      <c r="E14" s="209" t="s">
        <v>133</v>
      </c>
      <c r="F14" s="525" t="s">
        <v>376</v>
      </c>
      <c r="G14" s="209" t="s">
        <v>182</v>
      </c>
      <c r="H14" s="525" t="s">
        <v>377</v>
      </c>
      <c r="I14" s="200"/>
    </row>
    <row r="15" spans="2:9" ht="15" customHeight="1">
      <c r="B15" s="199"/>
      <c r="C15" s="525"/>
      <c r="D15" s="525"/>
      <c r="E15" s="209" t="s">
        <v>134</v>
      </c>
      <c r="F15" s="525"/>
      <c r="G15" s="209" t="s">
        <v>134</v>
      </c>
      <c r="H15" s="525"/>
      <c r="I15" s="200"/>
    </row>
    <row r="16" spans="2:9" ht="20.25" customHeight="1">
      <c r="B16" s="199"/>
      <c r="C16" s="520" t="s">
        <v>55</v>
      </c>
      <c r="D16" s="522"/>
      <c r="E16" s="208"/>
      <c r="F16" s="522"/>
      <c r="G16" s="208"/>
      <c r="H16" s="522"/>
      <c r="I16" s="200"/>
    </row>
    <row r="17" spans="2:9" ht="20.25" customHeight="1">
      <c r="B17" s="199"/>
      <c r="C17" s="520"/>
      <c r="D17" s="522"/>
      <c r="E17" s="208"/>
      <c r="F17" s="522"/>
      <c r="G17" s="208"/>
      <c r="H17" s="522"/>
      <c r="I17" s="200"/>
    </row>
    <row r="18" spans="2:9" ht="20.25" customHeight="1">
      <c r="B18" s="199"/>
      <c r="C18" s="520" t="s">
        <v>56</v>
      </c>
      <c r="D18" s="522"/>
      <c r="E18" s="208"/>
      <c r="F18" s="522"/>
      <c r="G18" s="208"/>
      <c r="H18" s="522"/>
      <c r="I18" s="200"/>
    </row>
    <row r="19" spans="2:9" ht="19.5" customHeight="1">
      <c r="B19" s="199"/>
      <c r="C19" s="520"/>
      <c r="D19" s="522"/>
      <c r="E19" s="208"/>
      <c r="F19" s="522"/>
      <c r="G19" s="208"/>
      <c r="H19" s="522"/>
      <c r="I19" s="200"/>
    </row>
    <row r="20" spans="2:9" ht="20.25" customHeight="1">
      <c r="B20" s="199"/>
      <c r="C20" s="520" t="s">
        <v>24</v>
      </c>
      <c r="D20" s="522"/>
      <c r="E20" s="208"/>
      <c r="F20" s="522"/>
      <c r="G20" s="208"/>
      <c r="H20" s="522"/>
      <c r="I20" s="200"/>
    </row>
    <row r="21" spans="2:9" ht="19.5" customHeight="1">
      <c r="B21" s="199"/>
      <c r="C21" s="520"/>
      <c r="D21" s="522"/>
      <c r="E21" s="208"/>
      <c r="F21" s="522"/>
      <c r="G21" s="208"/>
      <c r="H21" s="522"/>
      <c r="I21" s="200"/>
    </row>
    <row r="22" spans="2:9" ht="21.75" customHeight="1">
      <c r="B22" s="199"/>
      <c r="C22" s="520" t="s">
        <v>135</v>
      </c>
      <c r="D22" s="521">
        <v>2</v>
      </c>
      <c r="E22" s="208"/>
      <c r="F22" s="522"/>
      <c r="G22" s="208"/>
      <c r="H22" s="522"/>
      <c r="I22" s="200"/>
    </row>
    <row r="23" spans="2:9" ht="20.25" customHeight="1">
      <c r="B23" s="199"/>
      <c r="C23" s="520"/>
      <c r="D23" s="521"/>
      <c r="E23" s="208"/>
      <c r="F23" s="522"/>
      <c r="G23" s="208"/>
      <c r="H23" s="522"/>
      <c r="I23" s="200"/>
    </row>
    <row r="24" spans="2:9" ht="12.75">
      <c r="B24" s="199"/>
      <c r="C24" s="204"/>
      <c r="D24" s="204"/>
      <c r="E24" s="204"/>
      <c r="F24" s="204"/>
      <c r="G24" s="204"/>
      <c r="H24" s="204"/>
      <c r="I24" s="200"/>
    </row>
    <row r="25" spans="2:9" ht="12.75">
      <c r="B25" s="199"/>
      <c r="C25" s="201"/>
      <c r="D25" s="201"/>
      <c r="E25" s="201"/>
      <c r="F25" s="201"/>
      <c r="G25" s="201"/>
      <c r="H25" s="201"/>
      <c r="I25" s="200"/>
    </row>
    <row r="26" spans="2:9" ht="42.75" customHeight="1">
      <c r="B26" s="199"/>
      <c r="C26" s="519" t="s">
        <v>378</v>
      </c>
      <c r="D26" s="519"/>
      <c r="E26" s="519"/>
      <c r="F26" s="519"/>
      <c r="G26" s="519"/>
      <c r="H26" s="519"/>
      <c r="I26" s="200"/>
    </row>
    <row r="27" spans="2:9" ht="23.25" customHeight="1">
      <c r="B27" s="199"/>
      <c r="C27" s="519" t="s">
        <v>379</v>
      </c>
      <c r="D27" s="519"/>
      <c r="E27" s="519"/>
      <c r="F27" s="519"/>
      <c r="G27" s="519"/>
      <c r="H27" s="519"/>
      <c r="I27" s="200"/>
    </row>
    <row r="28" spans="2:9" ht="12.75">
      <c r="B28" s="205"/>
      <c r="C28" s="206"/>
      <c r="D28" s="206"/>
      <c r="E28" s="206"/>
      <c r="F28" s="206"/>
      <c r="G28" s="206"/>
      <c r="H28" s="206"/>
      <c r="I28" s="207"/>
    </row>
  </sheetData>
  <sheetProtection/>
  <mergeCells count="28">
    <mergeCell ref="D16:D17"/>
    <mergeCell ref="F16:F17"/>
    <mergeCell ref="C14:C15"/>
    <mergeCell ref="C18:C19"/>
    <mergeCell ref="F20:F21"/>
    <mergeCell ref="H16:H17"/>
    <mergeCell ref="C4:H4"/>
    <mergeCell ref="C5:D5"/>
    <mergeCell ref="H14:H15"/>
    <mergeCell ref="C16:C17"/>
    <mergeCell ref="F14:F15"/>
    <mergeCell ref="C6:H6"/>
    <mergeCell ref="D18:D19"/>
    <mergeCell ref="H18:H19"/>
    <mergeCell ref="H20:H21"/>
    <mergeCell ref="F18:F19"/>
    <mergeCell ref="C3:H3"/>
    <mergeCell ref="E5:G5"/>
    <mergeCell ref="D8:F8"/>
    <mergeCell ref="C20:C21"/>
    <mergeCell ref="D20:D21"/>
    <mergeCell ref="D14:D15"/>
    <mergeCell ref="C26:H26"/>
    <mergeCell ref="C27:H27"/>
    <mergeCell ref="C22:C23"/>
    <mergeCell ref="D22:D23"/>
    <mergeCell ref="F22:F23"/>
    <mergeCell ref="H22:H23"/>
  </mergeCells>
  <printOptions/>
  <pageMargins left="0.75" right="0.75" top="1" bottom="1" header="0.5" footer="0.5"/>
  <pageSetup fitToHeight="1" fitToWidth="1" horizontalDpi="1200" verticalDpi="1200" orientation="portrait" paperSize="9" scale="72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54"/>
  <sheetViews>
    <sheetView zoomScale="85" zoomScaleNormal="85" zoomScalePageLayoutView="0" workbookViewId="0" topLeftCell="A1">
      <selection activeCell="M41" sqref="M41"/>
    </sheetView>
  </sheetViews>
  <sheetFormatPr defaultColWidth="9.140625" defaultRowHeight="12.75"/>
  <cols>
    <col min="1" max="1" width="9.140625" style="198" customWidth="1"/>
    <col min="2" max="2" width="36.8515625" style="198" customWidth="1"/>
    <col min="3" max="3" width="12.7109375" style="198" customWidth="1"/>
    <col min="4" max="6" width="10.7109375" style="198" customWidth="1"/>
    <col min="7" max="7" width="5.421875" style="198" customWidth="1"/>
    <col min="8" max="16384" width="9.140625" style="198" customWidth="1"/>
  </cols>
  <sheetData>
    <row r="1" spans="1:6" ht="12.75">
      <c r="A1" s="528"/>
      <c r="B1" s="447"/>
      <c r="C1" s="447"/>
      <c r="D1" s="447"/>
      <c r="E1" s="447"/>
      <c r="F1" s="529"/>
    </row>
    <row r="2" spans="1:6" s="214" customFormat="1" ht="20.25">
      <c r="A2" s="530" t="s">
        <v>380</v>
      </c>
      <c r="B2" s="531"/>
      <c r="C2" s="531"/>
      <c r="D2" s="531"/>
      <c r="E2" s="531"/>
      <c r="F2" s="532"/>
    </row>
    <row r="3" spans="1:6" s="214" customFormat="1" ht="20.25">
      <c r="A3" s="530" t="s">
        <v>173</v>
      </c>
      <c r="B3" s="535"/>
      <c r="C3" s="535"/>
      <c r="D3" s="535"/>
      <c r="E3" s="535"/>
      <c r="F3" s="536"/>
    </row>
    <row r="4" spans="1:6" ht="4.5" customHeight="1">
      <c r="A4" s="542"/>
      <c r="B4" s="452"/>
      <c r="C4" s="452"/>
      <c r="D4" s="452"/>
      <c r="E4" s="452"/>
      <c r="F4" s="543"/>
    </row>
    <row r="5" spans="1:6" s="215" customFormat="1" ht="15.75">
      <c r="A5" s="537" t="s">
        <v>400</v>
      </c>
      <c r="B5" s="538"/>
      <c r="C5" s="538"/>
      <c r="D5" s="538"/>
      <c r="E5" s="538"/>
      <c r="F5" s="539"/>
    </row>
    <row r="6" spans="1:6" s="215" customFormat="1" ht="21" customHeight="1">
      <c r="A6" s="537" t="s">
        <v>399</v>
      </c>
      <c r="B6" s="540"/>
      <c r="C6" s="540"/>
      <c r="D6" s="540"/>
      <c r="E6" s="540"/>
      <c r="F6" s="541"/>
    </row>
    <row r="7" spans="1:6" s="215" customFormat="1" ht="15.75">
      <c r="A7" s="396"/>
      <c r="B7" s="221"/>
      <c r="C7" s="221"/>
      <c r="D7" s="221"/>
      <c r="E7" s="221"/>
      <c r="F7" s="397"/>
    </row>
    <row r="8" spans="1:6" ht="19.5" customHeight="1">
      <c r="A8" s="398" t="s">
        <v>21</v>
      </c>
      <c r="B8" s="394" t="s">
        <v>22</v>
      </c>
      <c r="C8" s="395" t="s">
        <v>181</v>
      </c>
      <c r="D8" s="395" t="s">
        <v>170</v>
      </c>
      <c r="E8" s="395" t="s">
        <v>76</v>
      </c>
      <c r="F8" s="395" t="s">
        <v>182</v>
      </c>
    </row>
    <row r="9" spans="1:6" ht="12.75">
      <c r="A9" s="222"/>
      <c r="B9" s="222"/>
      <c r="C9" s="227"/>
      <c r="D9" s="227"/>
      <c r="E9" s="227"/>
      <c r="F9" s="227"/>
    </row>
    <row r="10" spans="1:6" ht="12.75">
      <c r="A10" s="399" t="s">
        <v>15</v>
      </c>
      <c r="B10" s="223" t="s">
        <v>288</v>
      </c>
      <c r="C10" s="189"/>
      <c r="D10" s="189"/>
      <c r="E10" s="189"/>
      <c r="F10" s="189"/>
    </row>
    <row r="11" spans="1:6" ht="15.75" customHeight="1">
      <c r="A11" s="399"/>
      <c r="B11" s="223" t="s">
        <v>57</v>
      </c>
      <c r="C11" s="229"/>
      <c r="D11" s="229"/>
      <c r="E11" s="229"/>
      <c r="F11" s="229"/>
    </row>
    <row r="12" spans="1:6" ht="33.75" customHeight="1">
      <c r="A12" s="400">
        <v>1</v>
      </c>
      <c r="B12" s="225" t="s">
        <v>381</v>
      </c>
      <c r="C12" s="32"/>
      <c r="D12" s="229"/>
      <c r="E12" s="228"/>
      <c r="F12" s="228"/>
    </row>
    <row r="13" spans="1:6" ht="12.75">
      <c r="A13" s="399"/>
      <c r="B13" s="224"/>
      <c r="C13" s="228"/>
      <c r="D13" s="228"/>
      <c r="E13" s="228"/>
      <c r="F13" s="228"/>
    </row>
    <row r="14" spans="1:6" ht="12.75">
      <c r="A14" s="401"/>
      <c r="B14" s="224" t="s">
        <v>218</v>
      </c>
      <c r="C14" s="229"/>
      <c r="D14" s="229"/>
      <c r="E14" s="229"/>
      <c r="F14" s="229"/>
    </row>
    <row r="15" spans="1:6" ht="12.75">
      <c r="A15" s="402">
        <v>2</v>
      </c>
      <c r="B15" s="226" t="s">
        <v>123</v>
      </c>
      <c r="C15" s="32"/>
      <c r="D15" s="229"/>
      <c r="E15" s="229"/>
      <c r="F15" s="229"/>
    </row>
    <row r="16" spans="1:6" ht="12.75">
      <c r="A16" s="402">
        <v>3</v>
      </c>
      <c r="B16" s="226" t="s">
        <v>0</v>
      </c>
      <c r="C16" s="32"/>
      <c r="D16" s="229"/>
      <c r="E16" s="229"/>
      <c r="F16" s="229"/>
    </row>
    <row r="17" spans="1:6" ht="12.75">
      <c r="A17" s="402">
        <v>4</v>
      </c>
      <c r="B17" s="226" t="s">
        <v>122</v>
      </c>
      <c r="C17" s="32"/>
      <c r="D17" s="229"/>
      <c r="E17" s="229"/>
      <c r="F17" s="229"/>
    </row>
    <row r="18" spans="1:6" ht="12.75">
      <c r="A18" s="402">
        <v>5</v>
      </c>
      <c r="B18" s="226" t="s">
        <v>32</v>
      </c>
      <c r="C18" s="32"/>
      <c r="D18" s="229"/>
      <c r="E18" s="229"/>
      <c r="F18" s="229"/>
    </row>
    <row r="19" spans="1:6" ht="12.75">
      <c r="A19" s="402">
        <v>6</v>
      </c>
      <c r="B19" s="226" t="s">
        <v>229</v>
      </c>
      <c r="C19" s="32"/>
      <c r="D19" s="229"/>
      <c r="E19" s="229"/>
      <c r="F19" s="229"/>
    </row>
    <row r="20" spans="1:6" ht="12.75">
      <c r="A20" s="402">
        <v>7</v>
      </c>
      <c r="B20" s="226" t="s">
        <v>36</v>
      </c>
      <c r="C20" s="32"/>
      <c r="D20" s="229"/>
      <c r="E20" s="229"/>
      <c r="F20" s="229"/>
    </row>
    <row r="21" spans="1:6" ht="12.75">
      <c r="A21" s="402">
        <v>8</v>
      </c>
      <c r="B21" s="226" t="s">
        <v>120</v>
      </c>
      <c r="C21" s="32"/>
      <c r="D21" s="229"/>
      <c r="E21" s="229"/>
      <c r="F21" s="229"/>
    </row>
    <row r="22" spans="1:6" ht="12.75">
      <c r="A22" s="402">
        <v>9</v>
      </c>
      <c r="B22" s="226" t="s">
        <v>119</v>
      </c>
      <c r="C22" s="32"/>
      <c r="D22" s="229"/>
      <c r="E22" s="229"/>
      <c r="F22" s="229"/>
    </row>
    <row r="23" spans="1:6" ht="12.75">
      <c r="A23" s="402">
        <v>10</v>
      </c>
      <c r="B23" s="226" t="s">
        <v>118</v>
      </c>
      <c r="C23" s="32"/>
      <c r="D23" s="229"/>
      <c r="E23" s="229"/>
      <c r="F23" s="229"/>
    </row>
    <row r="24" spans="1:6" ht="12.75">
      <c r="A24" s="402">
        <v>11</v>
      </c>
      <c r="B24" s="226" t="s">
        <v>43</v>
      </c>
      <c r="C24" s="32"/>
      <c r="D24" s="229"/>
      <c r="E24" s="229"/>
      <c r="F24" s="229"/>
    </row>
    <row r="25" spans="1:6" ht="12.75">
      <c r="A25" s="402">
        <v>12</v>
      </c>
      <c r="B25" s="226" t="s">
        <v>115</v>
      </c>
      <c r="C25" s="32"/>
      <c r="D25" s="229"/>
      <c r="E25" s="229"/>
      <c r="F25" s="229"/>
    </row>
    <row r="26" spans="1:6" ht="12.75">
      <c r="A26" s="402">
        <v>13</v>
      </c>
      <c r="B26" s="226" t="s">
        <v>116</v>
      </c>
      <c r="C26" s="32"/>
      <c r="D26" s="229"/>
      <c r="E26" s="229"/>
      <c r="F26" s="229"/>
    </row>
    <row r="27" spans="1:6" ht="12.75">
      <c r="A27" s="402">
        <v>14</v>
      </c>
      <c r="B27" s="226" t="s">
        <v>117</v>
      </c>
      <c r="C27" s="32"/>
      <c r="D27" s="229"/>
      <c r="E27" s="229"/>
      <c r="F27" s="229"/>
    </row>
    <row r="28" spans="1:6" ht="12.75">
      <c r="A28" s="402"/>
      <c r="B28" s="226"/>
      <c r="C28" s="229"/>
      <c r="D28" s="32"/>
      <c r="E28" s="32"/>
      <c r="F28" s="32"/>
    </row>
    <row r="29" spans="1:6" ht="12.75">
      <c r="A29" s="403" t="s">
        <v>16</v>
      </c>
      <c r="B29" s="238" t="s">
        <v>298</v>
      </c>
      <c r="C29" s="228">
        <f>SUM(C12:C27)</f>
        <v>0</v>
      </c>
      <c r="D29" s="216"/>
      <c r="E29" s="216"/>
      <c r="F29" s="404"/>
    </row>
    <row r="30" spans="1:6" ht="20.25" customHeight="1">
      <c r="A30" s="405" t="s">
        <v>382</v>
      </c>
      <c r="B30" s="239"/>
      <c r="C30" s="240">
        <f>C29+C10</f>
        <v>0</v>
      </c>
      <c r="D30" s="218"/>
      <c r="E30" s="218"/>
      <c r="F30" s="406"/>
    </row>
    <row r="31" spans="1:6" ht="9" customHeight="1">
      <c r="A31" s="407"/>
      <c r="B31" s="217"/>
      <c r="C31" s="218"/>
      <c r="D31" s="218"/>
      <c r="E31" s="218"/>
      <c r="F31" s="406"/>
    </row>
    <row r="32" spans="1:6" ht="20.25" customHeight="1">
      <c r="A32" s="405" t="s">
        <v>383</v>
      </c>
      <c r="B32" s="239"/>
      <c r="C32" s="241"/>
      <c r="D32" s="240">
        <f>D29+D10</f>
        <v>0</v>
      </c>
      <c r="E32" s="218"/>
      <c r="F32" s="406"/>
    </row>
    <row r="33" spans="1:6" ht="7.5" customHeight="1">
      <c r="A33" s="408"/>
      <c r="B33" s="219"/>
      <c r="C33" s="220"/>
      <c r="D33" s="220"/>
      <c r="E33" s="220"/>
      <c r="F33" s="409"/>
    </row>
    <row r="34" spans="1:6" ht="19.5" customHeight="1">
      <c r="A34" s="235" t="s">
        <v>51</v>
      </c>
      <c r="B34" s="237" t="s">
        <v>93</v>
      </c>
      <c r="C34" s="232"/>
      <c r="D34" s="232"/>
      <c r="E34" s="231">
        <f>E10+E29</f>
        <v>0</v>
      </c>
      <c r="F34" s="410"/>
    </row>
    <row r="35" spans="1:6" ht="17.25" customHeight="1">
      <c r="A35" s="533" t="s">
        <v>384</v>
      </c>
      <c r="B35" s="534"/>
      <c r="C35" s="534"/>
      <c r="D35" s="236"/>
      <c r="E35" s="234">
        <f>C10+E10</f>
        <v>0</v>
      </c>
      <c r="F35" s="410"/>
    </row>
    <row r="36" spans="1:6" ht="15" customHeight="1">
      <c r="A36" s="533" t="s">
        <v>304</v>
      </c>
      <c r="B36" s="534"/>
      <c r="C36" s="534"/>
      <c r="D36" s="236"/>
      <c r="E36" s="234">
        <f>C29+E29</f>
        <v>0</v>
      </c>
      <c r="F36" s="410"/>
    </row>
    <row r="37" spans="1:6" ht="15" customHeight="1">
      <c r="A37" s="405" t="s">
        <v>385</v>
      </c>
      <c r="B37" s="239"/>
      <c r="C37" s="241"/>
      <c r="D37" s="241"/>
      <c r="E37" s="240">
        <f>C30+E34</f>
        <v>0</v>
      </c>
      <c r="F37" s="410"/>
    </row>
    <row r="38" spans="1:6" ht="9" customHeight="1">
      <c r="A38" s="407"/>
      <c r="B38" s="217"/>
      <c r="C38" s="218"/>
      <c r="D38" s="218"/>
      <c r="E38" s="218"/>
      <c r="F38" s="406"/>
    </row>
    <row r="39" spans="1:6" ht="18" customHeight="1">
      <c r="A39" s="235" t="s">
        <v>73</v>
      </c>
      <c r="B39" s="237" t="s">
        <v>182</v>
      </c>
      <c r="C39" s="232"/>
      <c r="D39" s="232"/>
      <c r="E39" s="234"/>
      <c r="F39" s="233">
        <f>SUM(F9:F38)</f>
        <v>0</v>
      </c>
    </row>
    <row r="40" spans="1:6" ht="14.25" customHeight="1">
      <c r="A40" s="533" t="s">
        <v>307</v>
      </c>
      <c r="B40" s="534"/>
      <c r="C40" s="534"/>
      <c r="D40" s="534"/>
      <c r="E40" s="534"/>
      <c r="F40" s="234">
        <f>E35+F10</f>
        <v>0</v>
      </c>
    </row>
    <row r="41" spans="1:6" ht="15.75" customHeight="1">
      <c r="A41" s="533" t="s">
        <v>310</v>
      </c>
      <c r="B41" s="534"/>
      <c r="C41" s="534"/>
      <c r="D41" s="534"/>
      <c r="E41" s="534"/>
      <c r="F41" s="234">
        <f>E36+F29</f>
        <v>0</v>
      </c>
    </row>
    <row r="42" spans="1:6" ht="20.25" customHeight="1">
      <c r="A42" s="405" t="s">
        <v>386</v>
      </c>
      <c r="B42" s="239"/>
      <c r="C42" s="241"/>
      <c r="D42" s="241"/>
      <c r="E42" s="241"/>
      <c r="F42" s="240">
        <f>E37+F39</f>
        <v>0</v>
      </c>
    </row>
    <row r="43" spans="1:6" ht="12" customHeight="1">
      <c r="A43" s="411"/>
      <c r="B43" s="201"/>
      <c r="C43" s="201"/>
      <c r="D43" s="201"/>
      <c r="E43" s="201"/>
      <c r="F43" s="412"/>
    </row>
    <row r="44" spans="1:6" ht="16.5" customHeight="1">
      <c r="A44" s="48" t="s">
        <v>208</v>
      </c>
      <c r="B44" s="49"/>
      <c r="C44" s="48" t="s">
        <v>312</v>
      </c>
      <c r="D44" s="50"/>
      <c r="E44" s="50"/>
      <c r="F44" s="51"/>
    </row>
    <row r="45" spans="1:6" ht="16.5" customHeight="1">
      <c r="A45" s="48" t="s">
        <v>74</v>
      </c>
      <c r="B45" s="49"/>
      <c r="C45" s="52" t="s">
        <v>75</v>
      </c>
      <c r="D45" s="53"/>
      <c r="E45" s="53"/>
      <c r="F45" s="51"/>
    </row>
    <row r="46" spans="1:6" ht="16.5" customHeight="1">
      <c r="A46" s="48" t="s">
        <v>78</v>
      </c>
      <c r="B46" s="49"/>
      <c r="C46" s="52" t="s">
        <v>75</v>
      </c>
      <c r="D46" s="53"/>
      <c r="E46" s="53"/>
      <c r="F46" s="51"/>
    </row>
    <row r="47" spans="1:6" ht="16.5" customHeight="1">
      <c r="A47" s="48" t="s">
        <v>80</v>
      </c>
      <c r="B47" s="49"/>
      <c r="C47" s="52" t="s">
        <v>75</v>
      </c>
      <c r="D47" s="53"/>
      <c r="E47" s="53"/>
      <c r="F47" s="51"/>
    </row>
    <row r="48" spans="1:6" ht="16.5" customHeight="1">
      <c r="A48" s="48" t="s">
        <v>212</v>
      </c>
      <c r="B48" s="49"/>
      <c r="C48" s="52" t="s">
        <v>75</v>
      </c>
      <c r="D48" s="53"/>
      <c r="E48" s="53"/>
      <c r="F48" s="51"/>
    </row>
    <row r="49" spans="1:6" ht="19.5" customHeight="1">
      <c r="A49" s="393" t="s">
        <v>77</v>
      </c>
      <c r="B49" s="201"/>
      <c r="C49" s="201"/>
      <c r="D49" s="201"/>
      <c r="E49" s="201"/>
      <c r="F49" s="201"/>
    </row>
    <row r="50" spans="1:6" ht="9" customHeight="1">
      <c r="A50" s="201"/>
      <c r="B50" s="201"/>
      <c r="C50" s="201"/>
      <c r="D50" s="201"/>
      <c r="E50" s="201"/>
      <c r="F50" s="201"/>
    </row>
    <row r="51" spans="1:6" ht="12.75">
      <c r="A51" s="201"/>
      <c r="B51" s="201"/>
      <c r="C51" s="201"/>
      <c r="D51" s="201"/>
      <c r="E51" s="201"/>
      <c r="F51" s="201"/>
    </row>
    <row r="52" spans="1:6" ht="12.75">
      <c r="A52" s="201"/>
      <c r="B52" s="201"/>
      <c r="C52" s="201"/>
      <c r="D52" s="201"/>
      <c r="E52" s="201"/>
      <c r="F52" s="201"/>
    </row>
    <row r="53" spans="1:6" ht="12.75">
      <c r="A53" s="201"/>
      <c r="B53" s="201"/>
      <c r="C53" s="201"/>
      <c r="D53" s="201"/>
      <c r="E53" s="201"/>
      <c r="F53" s="201"/>
    </row>
    <row r="54" spans="1:6" ht="12.75">
      <c r="A54" s="201"/>
      <c r="B54" s="201"/>
      <c r="C54" s="201"/>
      <c r="D54" s="201"/>
      <c r="E54" s="201"/>
      <c r="F54" s="201"/>
    </row>
  </sheetData>
  <sheetProtection/>
  <mergeCells count="10">
    <mergeCell ref="A1:F1"/>
    <mergeCell ref="A2:F2"/>
    <mergeCell ref="A35:C35"/>
    <mergeCell ref="A41:E41"/>
    <mergeCell ref="A3:F3"/>
    <mergeCell ref="A5:F5"/>
    <mergeCell ref="A6:F6"/>
    <mergeCell ref="A36:C36"/>
    <mergeCell ref="A40:E40"/>
    <mergeCell ref="A4:F4"/>
  </mergeCells>
  <printOptions/>
  <pageMargins left="0.75" right="0.75" top="0.53" bottom="1" header="0.5" footer="0.5"/>
  <pageSetup fitToHeight="1" fitToWidth="1" horizontalDpi="300" verticalDpi="300" orientation="portrait" paperSize="9" scale="94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32"/>
  <sheetViews>
    <sheetView showGridLines="0" zoomScale="115" zoomScaleNormal="115" zoomScalePageLayoutView="0" workbookViewId="0" topLeftCell="A19">
      <selection activeCell="R48" sqref="R48"/>
    </sheetView>
  </sheetViews>
  <sheetFormatPr defaultColWidth="9.140625" defaultRowHeight="12.75"/>
  <cols>
    <col min="1" max="1" width="20.7109375" style="3" customWidth="1"/>
    <col min="2" max="2" width="10.8515625" style="3" customWidth="1"/>
    <col min="3" max="14" width="7.8515625" style="3" customWidth="1"/>
    <col min="15" max="17" width="9.140625" style="3" customWidth="1"/>
    <col min="18" max="18" width="11.57421875" style="3" customWidth="1"/>
    <col min="19" max="16384" width="9.140625" style="3" customWidth="1"/>
  </cols>
  <sheetData>
    <row r="1" spans="1:18" ht="9.75" customHeight="1">
      <c r="A1" s="260"/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ht="15.75">
      <c r="A2" s="453" t="s">
        <v>213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</row>
    <row r="3" spans="1:18" ht="12.75">
      <c r="A3" s="500" t="s">
        <v>387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</row>
    <row r="4" spans="1:18" ht="12.75">
      <c r="A4" s="500" t="s">
        <v>388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</row>
    <row r="5" spans="1:18" ht="9.75" customHeight="1">
      <c r="A5" s="264"/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19.5" customHeight="1">
      <c r="A6" s="414"/>
      <c r="B6" s="336"/>
      <c r="C6" s="544" t="s">
        <v>390</v>
      </c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  <c r="O6" s="544" t="s">
        <v>391</v>
      </c>
      <c r="P6" s="545"/>
      <c r="Q6" s="546"/>
      <c r="R6" s="415"/>
    </row>
    <row r="7" spans="1:18" s="4" customFormat="1" ht="39" customHeight="1">
      <c r="A7" s="416" t="s">
        <v>85</v>
      </c>
      <c r="B7" s="413" t="s">
        <v>389</v>
      </c>
      <c r="C7" s="338" t="s">
        <v>58</v>
      </c>
      <c r="D7" s="338" t="s">
        <v>59</v>
      </c>
      <c r="E7" s="338" t="s">
        <v>60</v>
      </c>
      <c r="F7" s="338" t="s">
        <v>61</v>
      </c>
      <c r="G7" s="338" t="s">
        <v>62</v>
      </c>
      <c r="H7" s="338" t="s">
        <v>63</v>
      </c>
      <c r="I7" s="338" t="s">
        <v>64</v>
      </c>
      <c r="J7" s="338" t="s">
        <v>65</v>
      </c>
      <c r="K7" s="338" t="s">
        <v>66</v>
      </c>
      <c r="L7" s="338" t="s">
        <v>67</v>
      </c>
      <c r="M7" s="338" t="s">
        <v>68</v>
      </c>
      <c r="N7" s="338" t="s">
        <v>69</v>
      </c>
      <c r="O7" s="338" t="s">
        <v>70</v>
      </c>
      <c r="P7" s="338" t="s">
        <v>83</v>
      </c>
      <c r="Q7" s="338" t="s">
        <v>71</v>
      </c>
      <c r="R7" s="417" t="s">
        <v>392</v>
      </c>
    </row>
    <row r="8" spans="1:18" s="4" customFormat="1" ht="22.5" customHeight="1">
      <c r="A8" s="242"/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5"/>
    </row>
    <row r="9" spans="1:18" s="4" customFormat="1" ht="21.75" customHeight="1">
      <c r="A9" s="418" t="s">
        <v>55</v>
      </c>
      <c r="B9" s="256">
        <v>0</v>
      </c>
      <c r="C9" s="256">
        <v>0</v>
      </c>
      <c r="D9" s="256">
        <v>0</v>
      </c>
      <c r="E9" s="256">
        <v>0</v>
      </c>
      <c r="F9" s="246">
        <v>0</v>
      </c>
      <c r="G9" s="252">
        <v>0</v>
      </c>
      <c r="H9" s="252">
        <v>0</v>
      </c>
      <c r="I9" s="252">
        <v>0</v>
      </c>
      <c r="J9" s="252"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419">
        <f>SUM(B9:Q9)</f>
        <v>0</v>
      </c>
    </row>
    <row r="10" spans="1:18" s="4" customFormat="1" ht="22.5" customHeight="1">
      <c r="A10" s="420" t="s">
        <v>393</v>
      </c>
      <c r="B10" s="247">
        <f>SUM(B1:B7)</f>
        <v>0</v>
      </c>
      <c r="C10" s="247">
        <f aca="true" t="shared" si="0" ref="C10:R10">SUM(C1:C7)</f>
        <v>0</v>
      </c>
      <c r="D10" s="247">
        <f t="shared" si="0"/>
        <v>0</v>
      </c>
      <c r="E10" s="247">
        <f t="shared" si="0"/>
        <v>0</v>
      </c>
      <c r="F10" s="233">
        <f t="shared" si="0"/>
        <v>0</v>
      </c>
      <c r="G10" s="247">
        <f t="shared" si="0"/>
        <v>0</v>
      </c>
      <c r="H10" s="247">
        <f t="shared" si="0"/>
        <v>0</v>
      </c>
      <c r="I10" s="247">
        <f t="shared" si="0"/>
        <v>0</v>
      </c>
      <c r="J10" s="247">
        <f t="shared" si="0"/>
        <v>0</v>
      </c>
      <c r="K10" s="247">
        <f t="shared" si="0"/>
        <v>0</v>
      </c>
      <c r="L10" s="247">
        <f t="shared" si="0"/>
        <v>0</v>
      </c>
      <c r="M10" s="247">
        <f t="shared" si="0"/>
        <v>0</v>
      </c>
      <c r="N10" s="247">
        <f t="shared" si="0"/>
        <v>0</v>
      </c>
      <c r="O10" s="247">
        <f t="shared" si="0"/>
        <v>0</v>
      </c>
      <c r="P10" s="247">
        <f t="shared" si="0"/>
        <v>0</v>
      </c>
      <c r="Q10" s="247">
        <f t="shared" si="0"/>
        <v>0</v>
      </c>
      <c r="R10" s="421">
        <f t="shared" si="0"/>
        <v>0</v>
      </c>
    </row>
    <row r="11" spans="1:18" s="62" customFormat="1" ht="22.5" customHeight="1">
      <c r="A11" s="422" t="s">
        <v>394</v>
      </c>
      <c r="B11" s="255">
        <f aca="true" t="shared" si="1" ref="B11:R11">SUM(B1:B10)</f>
        <v>0</v>
      </c>
      <c r="C11" s="255">
        <f t="shared" si="1"/>
        <v>0</v>
      </c>
      <c r="D11" s="255">
        <f t="shared" si="1"/>
        <v>0</v>
      </c>
      <c r="E11" s="255">
        <f t="shared" si="1"/>
        <v>0</v>
      </c>
      <c r="F11" s="248">
        <f t="shared" si="1"/>
        <v>0</v>
      </c>
      <c r="G11" s="253">
        <f t="shared" si="1"/>
        <v>0</v>
      </c>
      <c r="H11" s="253">
        <f t="shared" si="1"/>
        <v>0</v>
      </c>
      <c r="I11" s="253">
        <f t="shared" si="1"/>
        <v>0</v>
      </c>
      <c r="J11" s="253">
        <f t="shared" si="1"/>
        <v>0</v>
      </c>
      <c r="K11" s="253">
        <f t="shared" si="1"/>
        <v>0</v>
      </c>
      <c r="L11" s="253">
        <f t="shared" si="1"/>
        <v>0</v>
      </c>
      <c r="M11" s="253">
        <f t="shared" si="1"/>
        <v>0</v>
      </c>
      <c r="N11" s="253">
        <f t="shared" si="1"/>
        <v>0</v>
      </c>
      <c r="O11" s="253">
        <f t="shared" si="1"/>
        <v>0</v>
      </c>
      <c r="P11" s="253">
        <f t="shared" si="1"/>
        <v>0</v>
      </c>
      <c r="Q11" s="253">
        <f t="shared" si="1"/>
        <v>0</v>
      </c>
      <c r="R11" s="423">
        <f t="shared" si="1"/>
        <v>0</v>
      </c>
    </row>
    <row r="12" spans="1:18" ht="22.5" customHeight="1">
      <c r="A12" s="420" t="s">
        <v>395</v>
      </c>
      <c r="B12" s="247">
        <f aca="true" t="shared" si="2" ref="B12:R12">SUM(B10:B11)</f>
        <v>0</v>
      </c>
      <c r="C12" s="247">
        <f t="shared" si="2"/>
        <v>0</v>
      </c>
      <c r="D12" s="247">
        <f t="shared" si="2"/>
        <v>0</v>
      </c>
      <c r="E12" s="247">
        <f t="shared" si="2"/>
        <v>0</v>
      </c>
      <c r="F12" s="233">
        <f t="shared" si="2"/>
        <v>0</v>
      </c>
      <c r="G12" s="247">
        <f t="shared" si="2"/>
        <v>0</v>
      </c>
      <c r="H12" s="247">
        <f t="shared" si="2"/>
        <v>0</v>
      </c>
      <c r="I12" s="247">
        <f t="shared" si="2"/>
        <v>0</v>
      </c>
      <c r="J12" s="247">
        <f t="shared" si="2"/>
        <v>0</v>
      </c>
      <c r="K12" s="247">
        <f t="shared" si="2"/>
        <v>0</v>
      </c>
      <c r="L12" s="247">
        <f t="shared" si="2"/>
        <v>0</v>
      </c>
      <c r="M12" s="247">
        <f t="shared" si="2"/>
        <v>0</v>
      </c>
      <c r="N12" s="247">
        <f t="shared" si="2"/>
        <v>0</v>
      </c>
      <c r="O12" s="247">
        <f t="shared" si="2"/>
        <v>0</v>
      </c>
      <c r="P12" s="247">
        <f t="shared" si="2"/>
        <v>0</v>
      </c>
      <c r="Q12" s="247">
        <f t="shared" si="2"/>
        <v>0</v>
      </c>
      <c r="R12" s="421">
        <f t="shared" si="2"/>
        <v>0</v>
      </c>
    </row>
    <row r="13" spans="1:18" ht="22.5" customHeight="1">
      <c r="A13" s="249"/>
      <c r="B13" s="82"/>
      <c r="C13" s="82"/>
      <c r="D13" s="82"/>
      <c r="E13" s="82"/>
      <c r="F13" s="230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241"/>
    </row>
    <row r="14" spans="1:18" s="4" customFormat="1" ht="22.5" customHeight="1">
      <c r="A14" s="424" t="s">
        <v>56</v>
      </c>
      <c r="B14" s="257">
        <v>0</v>
      </c>
      <c r="C14" s="257">
        <v>0</v>
      </c>
      <c r="D14" s="257">
        <v>0</v>
      </c>
      <c r="E14" s="257">
        <v>0</v>
      </c>
      <c r="F14" s="250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254">
        <v>0</v>
      </c>
      <c r="R14" s="425">
        <f>SUM(B14:Q14)</f>
        <v>0</v>
      </c>
    </row>
    <row r="15" spans="1:18" s="4" customFormat="1" ht="22.5" customHeight="1">
      <c r="A15" s="420" t="s">
        <v>393</v>
      </c>
      <c r="B15" s="247">
        <f aca="true" t="shared" si="3" ref="B15:R15">SUM(B2:B11)</f>
        <v>0</v>
      </c>
      <c r="C15" s="247">
        <f t="shared" si="3"/>
        <v>0</v>
      </c>
      <c r="D15" s="247">
        <f t="shared" si="3"/>
        <v>0</v>
      </c>
      <c r="E15" s="247">
        <f t="shared" si="3"/>
        <v>0</v>
      </c>
      <c r="F15" s="233">
        <f t="shared" si="3"/>
        <v>0</v>
      </c>
      <c r="G15" s="247">
        <f t="shared" si="3"/>
        <v>0</v>
      </c>
      <c r="H15" s="247">
        <f t="shared" si="3"/>
        <v>0</v>
      </c>
      <c r="I15" s="247">
        <f t="shared" si="3"/>
        <v>0</v>
      </c>
      <c r="J15" s="247">
        <f t="shared" si="3"/>
        <v>0</v>
      </c>
      <c r="K15" s="247">
        <f t="shared" si="3"/>
        <v>0</v>
      </c>
      <c r="L15" s="247">
        <f t="shared" si="3"/>
        <v>0</v>
      </c>
      <c r="M15" s="247">
        <f t="shared" si="3"/>
        <v>0</v>
      </c>
      <c r="N15" s="247">
        <f t="shared" si="3"/>
        <v>0</v>
      </c>
      <c r="O15" s="247">
        <f t="shared" si="3"/>
        <v>0</v>
      </c>
      <c r="P15" s="247">
        <f t="shared" si="3"/>
        <v>0</v>
      </c>
      <c r="Q15" s="247">
        <f t="shared" si="3"/>
        <v>0</v>
      </c>
      <c r="R15" s="421">
        <f t="shared" si="3"/>
        <v>0</v>
      </c>
    </row>
    <row r="16" spans="1:18" s="62" customFormat="1" ht="22.5" customHeight="1">
      <c r="A16" s="422" t="s">
        <v>394</v>
      </c>
      <c r="B16" s="255">
        <f aca="true" t="shared" si="4" ref="B16:R16">SUM(B2:B15)</f>
        <v>0</v>
      </c>
      <c r="C16" s="255">
        <f t="shared" si="4"/>
        <v>0</v>
      </c>
      <c r="D16" s="255">
        <f t="shared" si="4"/>
        <v>0</v>
      </c>
      <c r="E16" s="255">
        <f t="shared" si="4"/>
        <v>0</v>
      </c>
      <c r="F16" s="248">
        <f t="shared" si="4"/>
        <v>0</v>
      </c>
      <c r="G16" s="253">
        <f t="shared" si="4"/>
        <v>0</v>
      </c>
      <c r="H16" s="253">
        <f t="shared" si="4"/>
        <v>0</v>
      </c>
      <c r="I16" s="253">
        <f t="shared" si="4"/>
        <v>0</v>
      </c>
      <c r="J16" s="253">
        <f t="shared" si="4"/>
        <v>0</v>
      </c>
      <c r="K16" s="253">
        <f t="shared" si="4"/>
        <v>0</v>
      </c>
      <c r="L16" s="253">
        <f t="shared" si="4"/>
        <v>0</v>
      </c>
      <c r="M16" s="253">
        <f t="shared" si="4"/>
        <v>0</v>
      </c>
      <c r="N16" s="253">
        <f t="shared" si="4"/>
        <v>0</v>
      </c>
      <c r="O16" s="253">
        <f t="shared" si="4"/>
        <v>0</v>
      </c>
      <c r="P16" s="253">
        <f t="shared" si="4"/>
        <v>0</v>
      </c>
      <c r="Q16" s="253">
        <f t="shared" si="4"/>
        <v>0</v>
      </c>
      <c r="R16" s="423">
        <f t="shared" si="4"/>
        <v>0</v>
      </c>
    </row>
    <row r="17" spans="1:18" ht="22.5" customHeight="1">
      <c r="A17" s="420" t="s">
        <v>395</v>
      </c>
      <c r="B17" s="247">
        <f aca="true" t="shared" si="5" ref="B17:R17">SUM(B15:B16)</f>
        <v>0</v>
      </c>
      <c r="C17" s="247">
        <f t="shared" si="5"/>
        <v>0</v>
      </c>
      <c r="D17" s="247">
        <f t="shared" si="5"/>
        <v>0</v>
      </c>
      <c r="E17" s="247">
        <f t="shared" si="5"/>
        <v>0</v>
      </c>
      <c r="F17" s="233">
        <f t="shared" si="5"/>
        <v>0</v>
      </c>
      <c r="G17" s="247">
        <f t="shared" si="5"/>
        <v>0</v>
      </c>
      <c r="H17" s="247">
        <f t="shared" si="5"/>
        <v>0</v>
      </c>
      <c r="I17" s="247">
        <f t="shared" si="5"/>
        <v>0</v>
      </c>
      <c r="J17" s="247">
        <f t="shared" si="5"/>
        <v>0</v>
      </c>
      <c r="K17" s="247">
        <f t="shared" si="5"/>
        <v>0</v>
      </c>
      <c r="L17" s="247">
        <f t="shared" si="5"/>
        <v>0</v>
      </c>
      <c r="M17" s="247">
        <f t="shared" si="5"/>
        <v>0</v>
      </c>
      <c r="N17" s="247">
        <f t="shared" si="5"/>
        <v>0</v>
      </c>
      <c r="O17" s="247">
        <f t="shared" si="5"/>
        <v>0</v>
      </c>
      <c r="P17" s="247">
        <f t="shared" si="5"/>
        <v>0</v>
      </c>
      <c r="Q17" s="247">
        <f t="shared" si="5"/>
        <v>0</v>
      </c>
      <c r="R17" s="421">
        <f t="shared" si="5"/>
        <v>0</v>
      </c>
    </row>
    <row r="18" spans="1:18" ht="22.5" customHeight="1">
      <c r="A18" s="249"/>
      <c r="B18" s="82"/>
      <c r="C18" s="82"/>
      <c r="D18" s="82"/>
      <c r="E18" s="82"/>
      <c r="F18" s="230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241"/>
    </row>
    <row r="19" spans="1:18" s="4" customFormat="1" ht="22.5" customHeight="1">
      <c r="A19" s="424" t="s">
        <v>57</v>
      </c>
      <c r="B19" s="257"/>
      <c r="C19" s="257"/>
      <c r="D19" s="257"/>
      <c r="E19" s="257"/>
      <c r="F19" s="250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426"/>
    </row>
    <row r="20" spans="1:18" s="4" customFormat="1" ht="22.5" customHeight="1">
      <c r="A20" s="427" t="s">
        <v>24</v>
      </c>
      <c r="B20" s="256">
        <v>0</v>
      </c>
      <c r="C20" s="256">
        <v>0</v>
      </c>
      <c r="D20" s="256">
        <v>0</v>
      </c>
      <c r="E20" s="256">
        <v>0</v>
      </c>
      <c r="F20" s="246">
        <v>0</v>
      </c>
      <c r="G20" s="252">
        <v>0</v>
      </c>
      <c r="H20" s="252">
        <v>0</v>
      </c>
      <c r="I20" s="252">
        <v>0</v>
      </c>
      <c r="J20" s="252">
        <v>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428">
        <f>SUM(B20:Q20)</f>
        <v>0</v>
      </c>
    </row>
    <row r="21" spans="1:18" s="4" customFormat="1" ht="22.5" customHeight="1">
      <c r="A21" s="427" t="s">
        <v>218</v>
      </c>
      <c r="B21" s="256">
        <v>0</v>
      </c>
      <c r="C21" s="256">
        <v>0</v>
      </c>
      <c r="D21" s="256">
        <v>0</v>
      </c>
      <c r="E21" s="256">
        <v>0</v>
      </c>
      <c r="F21" s="246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428">
        <f>SUM(B21:Q21)</f>
        <v>0</v>
      </c>
    </row>
    <row r="22" spans="1:18" s="4" customFormat="1" ht="22.5" customHeight="1">
      <c r="A22" s="420" t="s">
        <v>393</v>
      </c>
      <c r="B22" s="247">
        <f aca="true" t="shared" si="6" ref="B22:R22">SUM(B9:B19)</f>
        <v>0</v>
      </c>
      <c r="C22" s="247">
        <f t="shared" si="6"/>
        <v>0</v>
      </c>
      <c r="D22" s="247">
        <f t="shared" si="6"/>
        <v>0</v>
      </c>
      <c r="E22" s="247">
        <f t="shared" si="6"/>
        <v>0</v>
      </c>
      <c r="F22" s="233">
        <f t="shared" si="6"/>
        <v>0</v>
      </c>
      <c r="G22" s="247">
        <f t="shared" si="6"/>
        <v>0</v>
      </c>
      <c r="H22" s="247">
        <f t="shared" si="6"/>
        <v>0</v>
      </c>
      <c r="I22" s="247">
        <f t="shared" si="6"/>
        <v>0</v>
      </c>
      <c r="J22" s="247">
        <f t="shared" si="6"/>
        <v>0</v>
      </c>
      <c r="K22" s="247">
        <f t="shared" si="6"/>
        <v>0</v>
      </c>
      <c r="L22" s="247">
        <f t="shared" si="6"/>
        <v>0</v>
      </c>
      <c r="M22" s="247">
        <f t="shared" si="6"/>
        <v>0</v>
      </c>
      <c r="N22" s="247">
        <f t="shared" si="6"/>
        <v>0</v>
      </c>
      <c r="O22" s="247">
        <f t="shared" si="6"/>
        <v>0</v>
      </c>
      <c r="P22" s="247">
        <f t="shared" si="6"/>
        <v>0</v>
      </c>
      <c r="Q22" s="247">
        <f t="shared" si="6"/>
        <v>0</v>
      </c>
      <c r="R22" s="421">
        <f t="shared" si="6"/>
        <v>0</v>
      </c>
    </row>
    <row r="23" spans="1:18" s="62" customFormat="1" ht="22.5" customHeight="1">
      <c r="A23" s="422" t="s">
        <v>394</v>
      </c>
      <c r="B23" s="255">
        <f aca="true" t="shared" si="7" ref="B23:R23">SUM(B9:B22)</f>
        <v>0</v>
      </c>
      <c r="C23" s="255">
        <f t="shared" si="7"/>
        <v>0</v>
      </c>
      <c r="D23" s="255">
        <f t="shared" si="7"/>
        <v>0</v>
      </c>
      <c r="E23" s="255">
        <f t="shared" si="7"/>
        <v>0</v>
      </c>
      <c r="F23" s="248">
        <f t="shared" si="7"/>
        <v>0</v>
      </c>
      <c r="G23" s="253">
        <f t="shared" si="7"/>
        <v>0</v>
      </c>
      <c r="H23" s="253">
        <f t="shared" si="7"/>
        <v>0</v>
      </c>
      <c r="I23" s="253">
        <f t="shared" si="7"/>
        <v>0</v>
      </c>
      <c r="J23" s="253">
        <f t="shared" si="7"/>
        <v>0</v>
      </c>
      <c r="K23" s="253">
        <f t="shared" si="7"/>
        <v>0</v>
      </c>
      <c r="L23" s="253">
        <f t="shared" si="7"/>
        <v>0</v>
      </c>
      <c r="M23" s="253">
        <f t="shared" si="7"/>
        <v>0</v>
      </c>
      <c r="N23" s="253">
        <f t="shared" si="7"/>
        <v>0</v>
      </c>
      <c r="O23" s="253">
        <f t="shared" si="7"/>
        <v>0</v>
      </c>
      <c r="P23" s="253">
        <f t="shared" si="7"/>
        <v>0</v>
      </c>
      <c r="Q23" s="253">
        <f t="shared" si="7"/>
        <v>0</v>
      </c>
      <c r="R23" s="423">
        <f t="shared" si="7"/>
        <v>0</v>
      </c>
    </row>
    <row r="24" spans="1:18" ht="22.5" customHeight="1">
      <c r="A24" s="420" t="s">
        <v>395</v>
      </c>
      <c r="B24" s="247">
        <f>SUM(B22:B23)</f>
        <v>0</v>
      </c>
      <c r="C24" s="247">
        <f aca="true" t="shared" si="8" ref="C24:R24">SUM(C22:C23)</f>
        <v>0</v>
      </c>
      <c r="D24" s="247">
        <f t="shared" si="8"/>
        <v>0</v>
      </c>
      <c r="E24" s="247">
        <f t="shared" si="8"/>
        <v>0</v>
      </c>
      <c r="F24" s="247">
        <f t="shared" si="8"/>
        <v>0</v>
      </c>
      <c r="G24" s="247">
        <f t="shared" si="8"/>
        <v>0</v>
      </c>
      <c r="H24" s="247">
        <f t="shared" si="8"/>
        <v>0</v>
      </c>
      <c r="I24" s="247">
        <f t="shared" si="8"/>
        <v>0</v>
      </c>
      <c r="J24" s="247">
        <f t="shared" si="8"/>
        <v>0</v>
      </c>
      <c r="K24" s="247">
        <f t="shared" si="8"/>
        <v>0</v>
      </c>
      <c r="L24" s="247">
        <f t="shared" si="8"/>
        <v>0</v>
      </c>
      <c r="M24" s="247">
        <f t="shared" si="8"/>
        <v>0</v>
      </c>
      <c r="N24" s="247">
        <f t="shared" si="8"/>
        <v>0</v>
      </c>
      <c r="O24" s="247">
        <f t="shared" si="8"/>
        <v>0</v>
      </c>
      <c r="P24" s="247">
        <f t="shared" si="8"/>
        <v>0</v>
      </c>
      <c r="Q24" s="247">
        <f t="shared" si="8"/>
        <v>0</v>
      </c>
      <c r="R24" s="421">
        <f t="shared" si="8"/>
        <v>0</v>
      </c>
    </row>
    <row r="26" ht="12.75">
      <c r="A26" s="41" t="s">
        <v>84</v>
      </c>
    </row>
    <row r="28" spans="1:2" ht="12.75">
      <c r="A28" s="258"/>
      <c r="B28" s="3" t="s">
        <v>396</v>
      </c>
    </row>
    <row r="29" s="71" customFormat="1" ht="12.75"/>
    <row r="30" spans="1:2" ht="12.75">
      <c r="A30" s="259"/>
      <c r="B30" s="3" t="s">
        <v>397</v>
      </c>
    </row>
    <row r="31" s="71" customFormat="1" ht="12.75"/>
    <row r="32" spans="1:2" ht="12.75">
      <c r="A32" s="251"/>
      <c r="B32" s="3" t="s">
        <v>398</v>
      </c>
    </row>
  </sheetData>
  <sheetProtection/>
  <mergeCells count="5">
    <mergeCell ref="A2:R2"/>
    <mergeCell ref="A3:R3"/>
    <mergeCell ref="A4:R4"/>
    <mergeCell ref="C6:N6"/>
    <mergeCell ref="O6:Q6"/>
  </mergeCells>
  <printOptions horizontalCentered="1"/>
  <pageMargins left="0.4724409448818898" right="0.37" top="0.53" bottom="0.61" header="0.36" footer="0.21"/>
  <pageSetup fitToHeight="1" fitToWidth="1" horizontalDpi="600" verticalDpi="600" orientation="landscape" paperSize="9" scale="72" r:id="rId1"/>
  <headerFooter alignWithMargins="0">
    <oddFooter>&amp;LCashflow&amp;C&amp;P/&amp;N&amp;RPrinted Date: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3.00390625" style="0" bestFit="1" customWidth="1"/>
    <col min="3" max="3" width="15.57421875" style="0" bestFit="1" customWidth="1"/>
  </cols>
  <sheetData>
    <row r="1" spans="1:2" ht="12.75">
      <c r="A1" t="s">
        <v>1</v>
      </c>
      <c r="B1" t="e">
        <f>COUNTIF(ROC1_full_list,"&lt;&gt;orangutan")</f>
        <v>#REF!</v>
      </c>
    </row>
    <row r="2" spans="1:4" ht="12.75">
      <c r="A2" t="s">
        <v>2</v>
      </c>
      <c r="B2" t="e">
        <f>COUNTIF(ROC2_full_list,"&lt;&gt;orangutan")</f>
        <v>#REF!</v>
      </c>
      <c r="C2" s="1" t="s">
        <v>7</v>
      </c>
      <c r="D2" t="e">
        <f>ROC1Count-ROC2Count</f>
        <v>#REF!</v>
      </c>
    </row>
    <row r="3" spans="1:4" ht="12.75">
      <c r="A3" t="s">
        <v>3</v>
      </c>
      <c r="B3" t="e">
        <f>COUNTIF(PAC1_full_list,"&lt;&gt;orangutan")</f>
        <v>#REF!</v>
      </c>
      <c r="C3" s="1" t="s">
        <v>8</v>
      </c>
      <c r="D3" t="e">
        <f>(ROC2Count*2)-PAC1Count</f>
        <v>#REF!</v>
      </c>
    </row>
    <row r="4" spans="1:4" ht="12.75">
      <c r="A4" t="s">
        <v>4</v>
      </c>
      <c r="B4" t="e">
        <f>COUNTIF(PAC2_full_list,"&lt;&gt;orangutan")</f>
        <v>#REF!</v>
      </c>
      <c r="C4" s="1" t="s">
        <v>9</v>
      </c>
      <c r="D4" t="e">
        <f>PAC1Count-PAC2Count</f>
        <v>#REF!</v>
      </c>
    </row>
    <row r="5" spans="1:4" ht="12.75">
      <c r="A5" t="s">
        <v>5</v>
      </c>
      <c r="B5" t="e">
        <f>COUNTIF(FEC1_full_list,"&lt;&gt;orangutan")</f>
        <v>#REF!</v>
      </c>
      <c r="C5" s="1" t="s">
        <v>10</v>
      </c>
      <c r="D5" t="e">
        <f>PAC2Count-FEC1Count</f>
        <v>#REF!</v>
      </c>
    </row>
    <row r="6" spans="1:4" ht="12.75">
      <c r="A6" t="s">
        <v>6</v>
      </c>
      <c r="B6" t="e">
        <f>COUNTIF(FEC2_full_list,"&lt;&gt;orangutan")</f>
        <v>#REF!</v>
      </c>
      <c r="C6" s="1" t="s">
        <v>11</v>
      </c>
      <c r="D6" t="e">
        <f>(FEC1Count*5)-(FEC2Count*6)</f>
        <v>#REF!</v>
      </c>
    </row>
    <row r="7" spans="1:2" ht="12.75">
      <c r="A7" t="s">
        <v>12</v>
      </c>
      <c r="B7">
        <f>COUNTIF(Land2_Partial_list,"&lt;&gt;orangutan")</f>
        <v>33</v>
      </c>
    </row>
    <row r="8" spans="1:4" ht="12.75">
      <c r="A8" t="s">
        <v>13</v>
      </c>
      <c r="B8" t="e">
        <f>COUNTIF(Land3_Partial_list,"&lt;&gt;orangutan")</f>
        <v>#REF!</v>
      </c>
      <c r="C8" t="s">
        <v>14</v>
      </c>
      <c r="D8" t="e">
        <f>Land2Count-Land3Count</f>
        <v>#REF!</v>
      </c>
    </row>
    <row r="9" spans="1:2" ht="12.75">
      <c r="A9" t="s">
        <v>20</v>
      </c>
      <c r="B9" t="e">
        <f>COUNTIF(FEC2_item_list,"&lt;&gt;orangutan")</f>
        <v>#REF!</v>
      </c>
    </row>
    <row r="10" spans="1:4" ht="12.75">
      <c r="A10" t="s">
        <v>18</v>
      </c>
      <c r="B10" t="e">
        <f>COUNTIF(Report1_Item_List,"&lt;&gt;orangutan")</f>
        <v>#REF!</v>
      </c>
      <c r="C10" t="s">
        <v>19</v>
      </c>
      <c r="D10" t="e">
        <f>FEC2ItemCount-Report1Count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35"/>
  <sheetViews>
    <sheetView showGridLines="0" zoomScale="115" zoomScaleNormal="115" zoomScalePageLayoutView="0" workbookViewId="0" topLeftCell="A2">
      <selection activeCell="A4" sqref="A4:H4"/>
    </sheetView>
  </sheetViews>
  <sheetFormatPr defaultColWidth="9.140625" defaultRowHeight="12.75"/>
  <cols>
    <col min="1" max="1" width="11.7109375" style="3" customWidth="1"/>
    <col min="2" max="2" width="50.7109375" style="3" customWidth="1"/>
    <col min="3" max="3" width="8.8515625" style="3" customWidth="1"/>
    <col min="4" max="4" width="14.7109375" style="3" customWidth="1"/>
    <col min="5" max="5" width="14.28125" style="3" customWidth="1"/>
    <col min="6" max="6" width="13.421875" style="3" customWidth="1"/>
    <col min="7" max="7" width="17.421875" style="3" customWidth="1"/>
    <col min="8" max="8" width="20.421875" style="3" customWidth="1"/>
    <col min="9" max="9" width="13.28125" style="3" customWidth="1"/>
    <col min="10" max="10" width="9.140625" style="3" customWidth="1"/>
    <col min="11" max="11" width="13.7109375" style="3" customWidth="1"/>
    <col min="12" max="16384" width="9.140625" style="3" customWidth="1"/>
  </cols>
  <sheetData>
    <row r="1" spans="1:9" ht="7.5" customHeight="1">
      <c r="A1" s="448"/>
      <c r="B1" s="448"/>
      <c r="C1" s="448"/>
      <c r="D1" s="448"/>
      <c r="E1" s="448"/>
      <c r="F1" s="448"/>
      <c r="G1" s="448"/>
      <c r="H1" s="448"/>
      <c r="I1" s="72"/>
    </row>
    <row r="2" spans="1:9" ht="12.75">
      <c r="A2" s="447" t="s">
        <v>213</v>
      </c>
      <c r="B2" s="447"/>
      <c r="C2" s="447"/>
      <c r="D2" s="447"/>
      <c r="E2" s="447"/>
      <c r="F2" s="447"/>
      <c r="G2" s="447"/>
      <c r="H2" s="447"/>
      <c r="I2" s="72"/>
    </row>
    <row r="3" spans="1:9" ht="7.5" customHeight="1">
      <c r="A3" s="448"/>
      <c r="B3" s="448"/>
      <c r="C3" s="448"/>
      <c r="D3" s="448"/>
      <c r="E3" s="448"/>
      <c r="F3" s="448"/>
      <c r="G3" s="448"/>
      <c r="H3" s="448"/>
      <c r="I3" s="72"/>
    </row>
    <row r="4" spans="1:9" ht="12.75">
      <c r="A4" s="449" t="s">
        <v>269</v>
      </c>
      <c r="B4" s="449"/>
      <c r="C4" s="449"/>
      <c r="D4" s="449"/>
      <c r="E4" s="449"/>
      <c r="F4" s="449"/>
      <c r="G4" s="449"/>
      <c r="H4" s="449"/>
      <c r="I4" s="72"/>
    </row>
    <row r="5" spans="1:9" ht="12" customHeight="1">
      <c r="A5" s="448"/>
      <c r="B5" s="448"/>
      <c r="C5" s="448"/>
      <c r="D5" s="448"/>
      <c r="E5" s="448"/>
      <c r="F5" s="448"/>
      <c r="G5" s="448"/>
      <c r="H5" s="448"/>
      <c r="I5" s="72"/>
    </row>
    <row r="6" spans="1:9" s="93" customFormat="1" ht="15.75" customHeight="1">
      <c r="A6" s="316" t="s">
        <v>253</v>
      </c>
      <c r="B6" s="434" t="s">
        <v>248</v>
      </c>
      <c r="C6" s="434" t="s">
        <v>53</v>
      </c>
      <c r="D6" s="316" t="s">
        <v>257</v>
      </c>
      <c r="E6" s="316" t="s">
        <v>261</v>
      </c>
      <c r="F6" s="316" t="s">
        <v>263</v>
      </c>
      <c r="G6" s="316" t="s">
        <v>253</v>
      </c>
      <c r="H6" s="316" t="s">
        <v>255</v>
      </c>
      <c r="I6" s="316" t="s">
        <v>267</v>
      </c>
    </row>
    <row r="7" spans="1:9" s="92" customFormat="1" ht="15" customHeight="1">
      <c r="A7" s="317" t="s">
        <v>258</v>
      </c>
      <c r="B7" s="435"/>
      <c r="C7" s="437"/>
      <c r="D7" s="317" t="s">
        <v>260</v>
      </c>
      <c r="E7" s="317" t="s">
        <v>262</v>
      </c>
      <c r="F7" s="317" t="s">
        <v>264</v>
      </c>
      <c r="G7" s="317" t="s">
        <v>265</v>
      </c>
      <c r="H7" s="317" t="s">
        <v>266</v>
      </c>
      <c r="I7" s="317" t="s">
        <v>268</v>
      </c>
    </row>
    <row r="8" spans="1:9" s="92" customFormat="1" ht="15" customHeight="1">
      <c r="A8" s="317" t="s">
        <v>259</v>
      </c>
      <c r="B8" s="436"/>
      <c r="C8" s="437"/>
      <c r="D8" s="318" t="s">
        <v>249</v>
      </c>
      <c r="E8" s="318" t="s">
        <v>250</v>
      </c>
      <c r="F8" s="318" t="s">
        <v>251</v>
      </c>
      <c r="G8" s="318" t="s">
        <v>252</v>
      </c>
      <c r="H8" s="318" t="s">
        <v>254</v>
      </c>
      <c r="I8" s="318" t="s">
        <v>256</v>
      </c>
    </row>
    <row r="9" spans="1:9" ht="12.75">
      <c r="A9" s="94"/>
      <c r="B9" s="95"/>
      <c r="C9" s="96"/>
      <c r="D9" s="32">
        <v>0</v>
      </c>
      <c r="E9" s="32">
        <v>0</v>
      </c>
      <c r="F9" s="73">
        <v>0</v>
      </c>
      <c r="G9" s="32">
        <v>0</v>
      </c>
      <c r="H9" s="32">
        <v>0</v>
      </c>
      <c r="I9" s="94">
        <v>0</v>
      </c>
    </row>
    <row r="10" spans="1:9" ht="12.75">
      <c r="A10" s="94"/>
      <c r="B10" s="95"/>
      <c r="C10" s="96"/>
      <c r="D10" s="32">
        <v>0</v>
      </c>
      <c r="E10" s="32">
        <v>0</v>
      </c>
      <c r="F10" s="73">
        <f aca="true" t="shared" si="0" ref="F10:F19">D10-E10</f>
        <v>0</v>
      </c>
      <c r="G10" s="32">
        <v>0</v>
      </c>
      <c r="H10" s="32">
        <v>0</v>
      </c>
      <c r="I10" s="94">
        <v>0</v>
      </c>
    </row>
    <row r="11" spans="1:9" ht="12.75">
      <c r="A11" s="94"/>
      <c r="B11" s="95"/>
      <c r="C11" s="96"/>
      <c r="D11" s="32">
        <v>0</v>
      </c>
      <c r="E11" s="32">
        <v>0</v>
      </c>
      <c r="F11" s="73">
        <f t="shared" si="0"/>
        <v>0</v>
      </c>
      <c r="G11" s="32">
        <v>0</v>
      </c>
      <c r="H11" s="32">
        <v>0</v>
      </c>
      <c r="I11" s="94">
        <v>0</v>
      </c>
    </row>
    <row r="12" spans="1:9" ht="12.75">
      <c r="A12" s="94"/>
      <c r="B12" s="95"/>
      <c r="C12" s="96"/>
      <c r="D12" s="32">
        <v>0</v>
      </c>
      <c r="E12" s="32">
        <v>0</v>
      </c>
      <c r="F12" s="73">
        <f t="shared" si="0"/>
        <v>0</v>
      </c>
      <c r="G12" s="32">
        <v>0</v>
      </c>
      <c r="H12" s="32">
        <v>6</v>
      </c>
      <c r="I12" s="94">
        <v>0</v>
      </c>
    </row>
    <row r="13" spans="1:9" ht="12.75">
      <c r="A13" s="94"/>
      <c r="B13" s="95"/>
      <c r="C13" s="96"/>
      <c r="D13" s="32">
        <v>0</v>
      </c>
      <c r="E13" s="32">
        <v>0</v>
      </c>
      <c r="F13" s="73">
        <f t="shared" si="0"/>
        <v>0</v>
      </c>
      <c r="G13" s="32">
        <v>0</v>
      </c>
      <c r="H13" s="32">
        <v>0</v>
      </c>
      <c r="I13" s="94">
        <v>0</v>
      </c>
    </row>
    <row r="14" spans="1:9" ht="12.75">
      <c r="A14" s="94"/>
      <c r="B14" s="95"/>
      <c r="C14" s="96"/>
      <c r="D14" s="32">
        <v>0</v>
      </c>
      <c r="E14" s="32">
        <v>0</v>
      </c>
      <c r="F14" s="73">
        <f t="shared" si="0"/>
        <v>0</v>
      </c>
      <c r="G14" s="32">
        <v>0</v>
      </c>
      <c r="H14" s="32">
        <v>0</v>
      </c>
      <c r="I14" s="94">
        <v>0</v>
      </c>
    </row>
    <row r="15" spans="1:9" ht="12.75">
      <c r="A15" s="94"/>
      <c r="B15" s="95"/>
      <c r="C15" s="96"/>
      <c r="D15" s="32">
        <v>0</v>
      </c>
      <c r="E15" s="32">
        <v>0</v>
      </c>
      <c r="F15" s="73">
        <f t="shared" si="0"/>
        <v>0</v>
      </c>
      <c r="G15" s="32">
        <v>0</v>
      </c>
      <c r="H15" s="32">
        <v>0</v>
      </c>
      <c r="I15" s="94">
        <v>0</v>
      </c>
    </row>
    <row r="16" spans="1:9" ht="12.75">
      <c r="A16" s="94"/>
      <c r="B16" s="95"/>
      <c r="C16" s="96"/>
      <c r="D16" s="32">
        <v>0</v>
      </c>
      <c r="E16" s="32">
        <v>0</v>
      </c>
      <c r="F16" s="73">
        <f t="shared" si="0"/>
        <v>0</v>
      </c>
      <c r="G16" s="32">
        <v>0</v>
      </c>
      <c r="H16" s="32">
        <v>0</v>
      </c>
      <c r="I16" s="94">
        <v>0</v>
      </c>
    </row>
    <row r="17" spans="1:9" ht="12.75">
      <c r="A17" s="94"/>
      <c r="B17" s="95"/>
      <c r="C17" s="96"/>
      <c r="D17" s="32">
        <v>0</v>
      </c>
      <c r="E17" s="32">
        <v>0</v>
      </c>
      <c r="F17" s="73">
        <f t="shared" si="0"/>
        <v>0</v>
      </c>
      <c r="G17" s="32">
        <v>0</v>
      </c>
      <c r="H17" s="32">
        <v>0</v>
      </c>
      <c r="I17" s="94">
        <v>0</v>
      </c>
    </row>
    <row r="18" spans="1:9" ht="12.75">
      <c r="A18" s="94"/>
      <c r="B18" s="95"/>
      <c r="C18" s="96"/>
      <c r="D18" s="32">
        <v>0</v>
      </c>
      <c r="E18" s="32">
        <v>0</v>
      </c>
      <c r="F18" s="73">
        <f t="shared" si="0"/>
        <v>0</v>
      </c>
      <c r="G18" s="32">
        <v>0</v>
      </c>
      <c r="H18" s="32">
        <v>0</v>
      </c>
      <c r="I18" s="94">
        <v>0</v>
      </c>
    </row>
    <row r="19" spans="1:9" ht="12.75">
      <c r="A19" s="94"/>
      <c r="B19" s="95"/>
      <c r="C19" s="96"/>
      <c r="D19" s="32">
        <v>0</v>
      </c>
      <c r="E19" s="32">
        <v>0</v>
      </c>
      <c r="F19" s="73">
        <f t="shared" si="0"/>
        <v>0</v>
      </c>
      <c r="G19" s="32">
        <v>0</v>
      </c>
      <c r="H19" s="32">
        <v>0</v>
      </c>
      <c r="I19" s="94">
        <v>0</v>
      </c>
    </row>
    <row r="20" spans="1:9" ht="12.75">
      <c r="A20" s="74" t="s">
        <v>99</v>
      </c>
      <c r="B20" s="75" t="s">
        <v>270</v>
      </c>
      <c r="C20" s="76" t="s">
        <v>94</v>
      </c>
      <c r="D20" s="77" t="s">
        <v>94</v>
      </c>
      <c r="E20" s="78" t="s">
        <v>94</v>
      </c>
      <c r="F20" s="78" t="s">
        <v>94</v>
      </c>
      <c r="G20" s="78" t="s">
        <v>94</v>
      </c>
      <c r="H20" s="79" t="s">
        <v>94</v>
      </c>
      <c r="I20" s="94">
        <v>0</v>
      </c>
    </row>
    <row r="21" spans="1:9" s="4" customFormat="1" ht="24" customHeight="1">
      <c r="A21" s="441" t="s">
        <v>54</v>
      </c>
      <c r="B21" s="442"/>
      <c r="C21" s="443"/>
      <c r="D21" s="80">
        <f>SUM(D9:D19)</f>
        <v>0</v>
      </c>
      <c r="E21" s="80">
        <f>SUM(E9:E19)</f>
        <v>0</v>
      </c>
      <c r="F21" s="80">
        <f>SUM(F9:F19)</f>
        <v>0</v>
      </c>
      <c r="G21" s="80">
        <f>SUM(G9:G19)</f>
        <v>0</v>
      </c>
      <c r="H21" s="80">
        <f>SUM(H9:H19)</f>
        <v>6</v>
      </c>
      <c r="I21" s="80">
        <v>0</v>
      </c>
    </row>
    <row r="22" spans="1:8" s="4" customFormat="1" ht="7.5" customHeight="1">
      <c r="A22" s="81"/>
      <c r="B22" s="81"/>
      <c r="C22" s="82"/>
      <c r="D22" s="82"/>
      <c r="E22" s="82"/>
      <c r="F22" s="82"/>
      <c r="G22" s="82"/>
      <c r="H22" s="82"/>
    </row>
    <row r="23" spans="1:9" ht="24" customHeight="1">
      <c r="A23" s="444" t="s">
        <v>93</v>
      </c>
      <c r="B23" s="445"/>
      <c r="C23" s="445"/>
      <c r="D23" s="445"/>
      <c r="E23" s="445"/>
      <c r="F23" s="445"/>
      <c r="G23" s="445"/>
      <c r="H23" s="446"/>
      <c r="I23" s="83">
        <v>0</v>
      </c>
    </row>
    <row r="24" spans="1:9" ht="24" customHeight="1">
      <c r="A24" s="441" t="s">
        <v>271</v>
      </c>
      <c r="B24" s="442"/>
      <c r="C24" s="442"/>
      <c r="D24" s="442"/>
      <c r="E24" s="442"/>
      <c r="F24" s="442"/>
      <c r="G24" s="442"/>
      <c r="H24" s="443"/>
      <c r="I24" s="84">
        <f>+I23+I21</f>
        <v>0</v>
      </c>
    </row>
    <row r="25" spans="1:9" ht="7.5" customHeight="1">
      <c r="A25" s="85"/>
      <c r="B25" s="86"/>
      <c r="C25" s="87"/>
      <c r="D25" s="88"/>
      <c r="E25" s="88"/>
      <c r="F25" s="88"/>
      <c r="G25" s="88"/>
      <c r="H25" s="88"/>
      <c r="I25" s="88"/>
    </row>
    <row r="26" spans="1:9" ht="24" customHeight="1">
      <c r="A26" s="444" t="s">
        <v>182</v>
      </c>
      <c r="B26" s="445"/>
      <c r="C26" s="445"/>
      <c r="D26" s="445"/>
      <c r="E26" s="445"/>
      <c r="F26" s="445"/>
      <c r="G26" s="445"/>
      <c r="H26" s="446"/>
      <c r="I26" s="89">
        <v>0</v>
      </c>
    </row>
    <row r="27" spans="1:9" ht="24" customHeight="1">
      <c r="A27" s="441" t="s">
        <v>272</v>
      </c>
      <c r="B27" s="442"/>
      <c r="C27" s="442"/>
      <c r="D27" s="442"/>
      <c r="E27" s="442"/>
      <c r="F27" s="442"/>
      <c r="G27" s="442"/>
      <c r="H27" s="443"/>
      <c r="I27" s="84">
        <f>I24+I26</f>
        <v>0</v>
      </c>
    </row>
    <row r="28" spans="2:5" ht="7.5" customHeight="1">
      <c r="B28" s="46"/>
      <c r="E28" s="47"/>
    </row>
    <row r="29" spans="1:9" s="4" customFormat="1" ht="21" customHeight="1">
      <c r="A29" s="438" t="s">
        <v>208</v>
      </c>
      <c r="B29" s="439"/>
      <c r="C29" s="439"/>
      <c r="D29" s="440"/>
      <c r="E29" s="48" t="s">
        <v>209</v>
      </c>
      <c r="F29" s="50"/>
      <c r="G29" s="53"/>
      <c r="H29" s="53"/>
      <c r="I29" s="51"/>
    </row>
    <row r="30" spans="1:9" ht="21" customHeight="1">
      <c r="A30" s="438" t="s">
        <v>74</v>
      </c>
      <c r="B30" s="439"/>
      <c r="C30" s="439"/>
      <c r="D30" s="440"/>
      <c r="E30" s="52" t="s">
        <v>75</v>
      </c>
      <c r="F30" s="53"/>
      <c r="G30" s="53"/>
      <c r="H30" s="53"/>
      <c r="I30" s="51"/>
    </row>
    <row r="31" spans="1:9" ht="21" customHeight="1">
      <c r="A31" s="438" t="s">
        <v>78</v>
      </c>
      <c r="B31" s="439"/>
      <c r="C31" s="439"/>
      <c r="D31" s="440"/>
      <c r="E31" s="52" t="s">
        <v>75</v>
      </c>
      <c r="F31" s="53"/>
      <c r="G31" s="53"/>
      <c r="H31" s="53"/>
      <c r="I31" s="51"/>
    </row>
    <row r="32" spans="1:9" ht="21" customHeight="1">
      <c r="A32" s="438" t="s">
        <v>80</v>
      </c>
      <c r="B32" s="439"/>
      <c r="C32" s="439"/>
      <c r="D32" s="440"/>
      <c r="E32" s="52" t="s">
        <v>75</v>
      </c>
      <c r="F32" s="53"/>
      <c r="G32" s="53"/>
      <c r="H32" s="53"/>
      <c r="I32" s="51"/>
    </row>
    <row r="33" spans="1:9" ht="21" customHeight="1">
      <c r="A33" s="438" t="s">
        <v>212</v>
      </c>
      <c r="B33" s="439"/>
      <c r="C33" s="439"/>
      <c r="D33" s="440"/>
      <c r="E33" s="53" t="s">
        <v>75</v>
      </c>
      <c r="F33" s="53"/>
      <c r="G33" s="53"/>
      <c r="H33" s="53"/>
      <c r="I33" s="51"/>
    </row>
    <row r="35" ht="12.75">
      <c r="A35" s="3" t="s">
        <v>77</v>
      </c>
    </row>
  </sheetData>
  <sheetProtection/>
  <mergeCells count="17">
    <mergeCell ref="A33:D33"/>
    <mergeCell ref="A2:H2"/>
    <mergeCell ref="A1:H1"/>
    <mergeCell ref="A3:H3"/>
    <mergeCell ref="A4:H4"/>
    <mergeCell ref="A5:H5"/>
    <mergeCell ref="A27:H27"/>
    <mergeCell ref="A29:D29"/>
    <mergeCell ref="A30:D30"/>
    <mergeCell ref="A31:D31"/>
    <mergeCell ref="B6:B8"/>
    <mergeCell ref="C6:C8"/>
    <mergeCell ref="A32:D32"/>
    <mergeCell ref="A21:C21"/>
    <mergeCell ref="A23:H23"/>
    <mergeCell ref="A24:H24"/>
    <mergeCell ref="A26:H26"/>
  </mergeCells>
  <printOptions horizontalCentered="1"/>
  <pageMargins left="0.4724409448818898" right="0.2755905511811024" top="0.38" bottom="0.43" header="0.21" footer="0.19"/>
  <pageSetup blackAndWhite="1" horizontalDpi="600" verticalDpi="600" orientation="landscape" paperSize="9" scale="95" r:id="rId3"/>
  <headerFooter alignWithMargins="0">
    <oddFooter>&amp;LProject Property Costs&amp;C&amp;P/&amp;N&amp;RPrinted Date: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K33"/>
  <sheetViews>
    <sheetView showGridLines="0" zoomScale="145" zoomScaleNormal="145" zoomScalePageLayoutView="0" workbookViewId="0" topLeftCell="A1">
      <selection activeCell="J5" sqref="J5"/>
    </sheetView>
  </sheetViews>
  <sheetFormatPr defaultColWidth="9.140625" defaultRowHeight="12.75"/>
  <cols>
    <col min="1" max="1" width="10.7109375" style="3" customWidth="1"/>
    <col min="2" max="2" width="48.57421875" style="3" customWidth="1"/>
    <col min="3" max="3" width="9.421875" style="3" customWidth="1"/>
    <col min="4" max="4" width="13.8515625" style="3" customWidth="1"/>
    <col min="5" max="5" width="17.00390625" style="3" customWidth="1"/>
    <col min="6" max="6" width="19.7109375" style="3" customWidth="1"/>
    <col min="7" max="7" width="13.140625" style="3" customWidth="1"/>
    <col min="8" max="9" width="9.140625" style="3" customWidth="1"/>
    <col min="10" max="10" width="13.7109375" style="3" customWidth="1"/>
    <col min="11" max="16384" width="9.140625" style="3" customWidth="1"/>
  </cols>
  <sheetData>
    <row r="1" spans="1:7" ht="12.75">
      <c r="A1" s="447" t="s">
        <v>213</v>
      </c>
      <c r="B1" s="453"/>
      <c r="C1" s="453"/>
      <c r="D1" s="453"/>
      <c r="E1" s="453"/>
      <c r="F1" s="453"/>
      <c r="G1" s="453"/>
    </row>
    <row r="2" spans="1:7" ht="18" customHeight="1">
      <c r="A2" s="449" t="s">
        <v>275</v>
      </c>
      <c r="B2" s="449"/>
      <c r="C2" s="449"/>
      <c r="D2" s="449"/>
      <c r="E2" s="449"/>
      <c r="F2" s="449"/>
      <c r="G2" s="449"/>
    </row>
    <row r="3" spans="1:7" ht="3" customHeight="1">
      <c r="A3" s="452"/>
      <c r="B3" s="452"/>
      <c r="C3" s="452"/>
      <c r="D3" s="452"/>
      <c r="E3" s="452"/>
      <c r="F3" s="452"/>
      <c r="G3" s="452"/>
    </row>
    <row r="4" spans="1:7" s="4" customFormat="1" ht="17.25" customHeight="1">
      <c r="A4" s="325" t="s">
        <v>253</v>
      </c>
      <c r="B4" s="434" t="s">
        <v>248</v>
      </c>
      <c r="C4" s="434" t="s">
        <v>53</v>
      </c>
      <c r="D4" s="323" t="s">
        <v>253</v>
      </c>
      <c r="E4" s="323" t="s">
        <v>253</v>
      </c>
      <c r="F4" s="323" t="s">
        <v>255</v>
      </c>
      <c r="G4" s="326" t="s">
        <v>273</v>
      </c>
    </row>
    <row r="5" spans="1:7" s="4" customFormat="1" ht="15.75" customHeight="1">
      <c r="A5" s="327" t="s">
        <v>258</v>
      </c>
      <c r="B5" s="435"/>
      <c r="C5" s="435"/>
      <c r="D5" s="317" t="s">
        <v>264</v>
      </c>
      <c r="E5" s="317" t="s">
        <v>265</v>
      </c>
      <c r="F5" s="317" t="s">
        <v>276</v>
      </c>
      <c r="G5" s="319" t="s">
        <v>277</v>
      </c>
    </row>
    <row r="6" spans="1:7" s="4" customFormat="1" ht="15.75" customHeight="1">
      <c r="A6" s="328" t="s">
        <v>259</v>
      </c>
      <c r="B6" s="436"/>
      <c r="C6" s="436"/>
      <c r="D6" s="324" t="s">
        <v>249</v>
      </c>
      <c r="E6" s="324" t="s">
        <v>250</v>
      </c>
      <c r="F6" s="324" t="s">
        <v>278</v>
      </c>
      <c r="G6" s="329" t="s">
        <v>274</v>
      </c>
    </row>
    <row r="7" spans="1:10" ht="12.75">
      <c r="A7" s="330"/>
      <c r="B7" s="97">
        <f>PPC!B9</f>
        <v>0</v>
      </c>
      <c r="C7" s="98">
        <f>PPC!C9</f>
        <v>0</v>
      </c>
      <c r="D7" s="32">
        <f>PPC!D9</f>
        <v>0</v>
      </c>
      <c r="E7" s="32">
        <f>PPC!G9</f>
        <v>0</v>
      </c>
      <c r="F7" s="32">
        <f>PPC!H9</f>
        <v>0</v>
      </c>
      <c r="G7" s="331">
        <f>SUM(D7:F7)</f>
        <v>0</v>
      </c>
      <c r="I7" s="4"/>
      <c r="J7" s="4"/>
    </row>
    <row r="8" spans="1:10" ht="12.75">
      <c r="A8" s="330"/>
      <c r="B8" s="97">
        <f>PPC!B10</f>
        <v>0</v>
      </c>
      <c r="C8" s="98">
        <f>PPC!C10</f>
        <v>0</v>
      </c>
      <c r="D8" s="32">
        <v>0.121</v>
      </c>
      <c r="E8" s="32">
        <v>0</v>
      </c>
      <c r="F8" s="32">
        <f>PPC!H10</f>
        <v>0</v>
      </c>
      <c r="G8" s="331">
        <v>0</v>
      </c>
      <c r="I8" s="4"/>
      <c r="J8" s="4"/>
    </row>
    <row r="9" spans="1:11" ht="12.75">
      <c r="A9" s="330"/>
      <c r="B9" s="97">
        <f>PPC!B11</f>
        <v>0</v>
      </c>
      <c r="C9" s="98">
        <f>PPC!C11</f>
        <v>0</v>
      </c>
      <c r="D9" s="32">
        <v>0</v>
      </c>
      <c r="E9" s="32">
        <f>PPC!G11</f>
        <v>0</v>
      </c>
      <c r="F9" s="32">
        <v>0</v>
      </c>
      <c r="G9" s="331">
        <v>0</v>
      </c>
      <c r="I9" s="4"/>
      <c r="J9" s="4"/>
      <c r="K9" s="4"/>
    </row>
    <row r="10" spans="1:11" ht="12.75">
      <c r="A10" s="330"/>
      <c r="B10" s="97">
        <f>PPC!B12</f>
        <v>0</v>
      </c>
      <c r="C10" s="98">
        <f>PPC!C12</f>
        <v>0</v>
      </c>
      <c r="D10" s="32">
        <f>PPC!D12</f>
        <v>0</v>
      </c>
      <c r="E10" s="32">
        <f>PPC!G12</f>
        <v>0</v>
      </c>
      <c r="F10" s="32">
        <v>0</v>
      </c>
      <c r="G10" s="331">
        <v>0</v>
      </c>
      <c r="I10" s="4"/>
      <c r="J10" s="4"/>
      <c r="K10" s="4"/>
    </row>
    <row r="11" spans="1:11" ht="12.75">
      <c r="A11" s="330"/>
      <c r="B11" s="97">
        <f>PPC!B13</f>
        <v>0</v>
      </c>
      <c r="C11" s="98">
        <f>PPC!C13</f>
        <v>0</v>
      </c>
      <c r="D11" s="32">
        <f>PPC!D13</f>
        <v>0</v>
      </c>
      <c r="E11" s="32">
        <f>PPC!G13</f>
        <v>0</v>
      </c>
      <c r="F11" s="32">
        <f>PPC!H13</f>
        <v>0</v>
      </c>
      <c r="G11" s="331">
        <f>SUM(D11:F11)</f>
        <v>0</v>
      </c>
      <c r="I11" s="4"/>
      <c r="J11" s="4"/>
      <c r="K11" s="4"/>
    </row>
    <row r="12" spans="1:11" ht="12.75">
      <c r="A12" s="330"/>
      <c r="B12" s="97">
        <f>PPC!B14</f>
        <v>0</v>
      </c>
      <c r="C12" s="98">
        <f>PPC!C14</f>
        <v>0</v>
      </c>
      <c r="D12" s="32">
        <f>PPC!D14</f>
        <v>0</v>
      </c>
      <c r="E12" s="32">
        <v>0</v>
      </c>
      <c r="F12" s="32">
        <f>PPC!H14</f>
        <v>0</v>
      </c>
      <c r="G12" s="331">
        <v>0</v>
      </c>
      <c r="J12" s="4"/>
      <c r="K12" s="4"/>
    </row>
    <row r="13" spans="1:11" ht="12.75">
      <c r="A13" s="330"/>
      <c r="B13" s="97">
        <f>PPC!B15</f>
        <v>0</v>
      </c>
      <c r="C13" s="98">
        <f>PPC!C15</f>
        <v>0</v>
      </c>
      <c r="D13" s="32">
        <f>PPC!D15</f>
        <v>0</v>
      </c>
      <c r="E13" s="32">
        <f>PPC!G15</f>
        <v>0</v>
      </c>
      <c r="F13" s="32">
        <v>0</v>
      </c>
      <c r="G13" s="331">
        <v>0</v>
      </c>
      <c r="J13" s="4"/>
      <c r="K13" s="4"/>
    </row>
    <row r="14" spans="1:11" ht="12.75">
      <c r="A14" s="330"/>
      <c r="B14" s="97">
        <f>PPC!B16</f>
        <v>0</v>
      </c>
      <c r="C14" s="98">
        <f>PPC!C16</f>
        <v>0</v>
      </c>
      <c r="D14" s="32">
        <f>PPC!D16</f>
        <v>0</v>
      </c>
      <c r="E14" s="32">
        <f>PPC!G16</f>
        <v>0</v>
      </c>
      <c r="F14" s="32">
        <f>PPC!H16</f>
        <v>0</v>
      </c>
      <c r="G14" s="331">
        <f>SUM(D14:F14)</f>
        <v>0</v>
      </c>
      <c r="J14" s="4"/>
      <c r="K14" s="4"/>
    </row>
    <row r="15" spans="1:7" ht="12.75">
      <c r="A15" s="330"/>
      <c r="B15" s="97">
        <f>PPC!B17</f>
        <v>0</v>
      </c>
      <c r="C15" s="98">
        <f>PPC!C17</f>
        <v>0</v>
      </c>
      <c r="D15" s="32">
        <v>0</v>
      </c>
      <c r="E15" s="32">
        <f>PPC!G17</f>
        <v>0</v>
      </c>
      <c r="F15" s="32">
        <f>PPC!H17</f>
        <v>0</v>
      </c>
      <c r="G15" s="331">
        <v>0</v>
      </c>
    </row>
    <row r="16" spans="1:7" ht="12.75">
      <c r="A16" s="330"/>
      <c r="B16" s="97">
        <f>PPC!B18</f>
        <v>0</v>
      </c>
      <c r="C16" s="98">
        <f>PPC!C18</f>
        <v>0</v>
      </c>
      <c r="D16" s="32">
        <f>PPC!D18</f>
        <v>0</v>
      </c>
      <c r="E16" s="32">
        <f>PPC!G18</f>
        <v>0</v>
      </c>
      <c r="F16" s="32">
        <f>PPC!H18</f>
        <v>0</v>
      </c>
      <c r="G16" s="331">
        <f>SUM(D16:F16)</f>
        <v>0</v>
      </c>
    </row>
    <row r="17" spans="1:7" ht="12.75">
      <c r="A17" s="330"/>
      <c r="B17" s="97">
        <f>PPC!B19</f>
        <v>0</v>
      </c>
      <c r="C17" s="98">
        <f>PPC!C19</f>
        <v>0</v>
      </c>
      <c r="D17" s="32">
        <f>PPC!D19</f>
        <v>0</v>
      </c>
      <c r="E17" s="32">
        <f>PPC!G19</f>
        <v>0</v>
      </c>
      <c r="F17" s="32">
        <v>0</v>
      </c>
      <c r="G17" s="331">
        <v>0</v>
      </c>
    </row>
    <row r="18" spans="1:7" s="71" customFormat="1" ht="12.75">
      <c r="A18" s="332" t="s">
        <v>99</v>
      </c>
      <c r="B18" s="99" t="s">
        <v>282</v>
      </c>
      <c r="C18" s="100" t="s">
        <v>94</v>
      </c>
      <c r="D18" s="101" t="s">
        <v>94</v>
      </c>
      <c r="E18" s="101" t="s">
        <v>94</v>
      </c>
      <c r="F18" s="101" t="s">
        <v>94</v>
      </c>
      <c r="G18" s="333">
        <v>0</v>
      </c>
    </row>
    <row r="19" spans="1:7" ht="24" customHeight="1">
      <c r="A19" s="442" t="s">
        <v>281</v>
      </c>
      <c r="B19" s="442"/>
      <c r="C19" s="102"/>
      <c r="D19" s="103">
        <f>SUM(D7:D17)</f>
        <v>0.121</v>
      </c>
      <c r="E19" s="103">
        <f>SUM(E7:E17)</f>
        <v>0</v>
      </c>
      <c r="F19" s="103">
        <f>SUM(F7:F17)</f>
        <v>0</v>
      </c>
      <c r="G19" s="334">
        <f>SUM(G7:G17)</f>
        <v>0</v>
      </c>
    </row>
    <row r="20" spans="1:7" s="4" customFormat="1" ht="6" customHeight="1">
      <c r="A20" s="81"/>
      <c r="B20" s="81"/>
      <c r="C20" s="81"/>
      <c r="D20" s="82"/>
      <c r="E20" s="82"/>
      <c r="F20" s="82"/>
      <c r="G20" s="82"/>
    </row>
    <row r="21" spans="1:7" ht="24" customHeight="1">
      <c r="A21" s="450" t="s">
        <v>93</v>
      </c>
      <c r="B21" s="450"/>
      <c r="C21" s="450"/>
      <c r="D21" s="450"/>
      <c r="E21" s="450"/>
      <c r="F21" s="451"/>
      <c r="G21" s="335">
        <v>0</v>
      </c>
    </row>
    <row r="22" spans="1:7" ht="24" customHeight="1">
      <c r="A22" s="442" t="s">
        <v>280</v>
      </c>
      <c r="B22" s="442"/>
      <c r="C22" s="442"/>
      <c r="D22" s="442"/>
      <c r="E22" s="442"/>
      <c r="F22" s="443"/>
      <c r="G22" s="321">
        <f>SUM(G19:G21)</f>
        <v>0</v>
      </c>
    </row>
    <row r="23" spans="1:7" ht="7.5" customHeight="1">
      <c r="A23" s="86"/>
      <c r="B23" s="86"/>
      <c r="C23" s="87"/>
      <c r="D23" s="88"/>
      <c r="E23" s="88"/>
      <c r="F23" s="88"/>
      <c r="G23" s="88"/>
    </row>
    <row r="24" spans="1:7" ht="24" customHeight="1">
      <c r="A24" s="450" t="s">
        <v>79</v>
      </c>
      <c r="B24" s="450"/>
      <c r="C24" s="450"/>
      <c r="D24" s="450"/>
      <c r="E24" s="450"/>
      <c r="F24" s="451"/>
      <c r="G24" s="320">
        <v>0</v>
      </c>
    </row>
    <row r="25" spans="1:7" ht="24" customHeight="1">
      <c r="A25" s="442" t="s">
        <v>279</v>
      </c>
      <c r="B25" s="442"/>
      <c r="C25" s="442"/>
      <c r="D25" s="442"/>
      <c r="E25" s="442"/>
      <c r="F25" s="443"/>
      <c r="G25" s="321">
        <f>SUM(G22:G24)</f>
        <v>0</v>
      </c>
    </row>
    <row r="26" spans="1:7" ht="7.5" customHeight="1">
      <c r="A26" s="322"/>
      <c r="B26" s="322"/>
      <c r="C26" s="62"/>
      <c r="D26" s="62"/>
      <c r="E26" s="47"/>
      <c r="F26" s="62"/>
      <c r="G26" s="62"/>
    </row>
    <row r="27" spans="1:7" s="4" customFormat="1" ht="21" customHeight="1">
      <c r="A27" s="439" t="s">
        <v>208</v>
      </c>
      <c r="B27" s="439"/>
      <c r="C27" s="440"/>
      <c r="D27" s="48" t="s">
        <v>209</v>
      </c>
      <c r="E27" s="50"/>
      <c r="F27" s="50"/>
      <c r="G27" s="53"/>
    </row>
    <row r="28" spans="1:7" ht="21" customHeight="1">
      <c r="A28" s="439" t="s">
        <v>74</v>
      </c>
      <c r="B28" s="439"/>
      <c r="C28" s="440"/>
      <c r="D28" s="52" t="s">
        <v>75</v>
      </c>
      <c r="E28" s="53"/>
      <c r="F28" s="53"/>
      <c r="G28" s="53"/>
    </row>
    <row r="29" spans="1:7" ht="21" customHeight="1">
      <c r="A29" s="439" t="s">
        <v>78</v>
      </c>
      <c r="B29" s="439"/>
      <c r="C29" s="440"/>
      <c r="D29" s="52" t="s">
        <v>75</v>
      </c>
      <c r="E29" s="53"/>
      <c r="F29" s="53"/>
      <c r="G29" s="53"/>
    </row>
    <row r="30" spans="1:7" ht="21" customHeight="1">
      <c r="A30" s="439" t="s">
        <v>80</v>
      </c>
      <c r="B30" s="439"/>
      <c r="C30" s="440"/>
      <c r="D30" s="52" t="s">
        <v>75</v>
      </c>
      <c r="E30" s="53"/>
      <c r="F30" s="53"/>
      <c r="G30" s="53"/>
    </row>
    <row r="31" spans="1:7" ht="21" customHeight="1">
      <c r="A31" s="439" t="s">
        <v>212</v>
      </c>
      <c r="B31" s="439"/>
      <c r="C31" s="440"/>
      <c r="D31" s="53" t="s">
        <v>75</v>
      </c>
      <c r="E31" s="53"/>
      <c r="F31" s="53"/>
      <c r="G31" s="53"/>
    </row>
    <row r="33" ht="12.75">
      <c r="A33" s="61" t="s">
        <v>81</v>
      </c>
    </row>
  </sheetData>
  <sheetProtection/>
  <mergeCells count="15">
    <mergeCell ref="A3:G3"/>
    <mergeCell ref="A19:B19"/>
    <mergeCell ref="A21:F21"/>
    <mergeCell ref="A1:G1"/>
    <mergeCell ref="A2:G2"/>
    <mergeCell ref="B4:B6"/>
    <mergeCell ref="C4:C6"/>
    <mergeCell ref="A22:F22"/>
    <mergeCell ref="A24:F24"/>
    <mergeCell ref="A25:F25"/>
    <mergeCell ref="A31:C31"/>
    <mergeCell ref="A27:C27"/>
    <mergeCell ref="A28:C28"/>
    <mergeCell ref="A29:C29"/>
    <mergeCell ref="A30:C30"/>
  </mergeCells>
  <printOptions horizontalCentered="1"/>
  <pageMargins left="0.44" right="0.44" top="0.86" bottom="0.61" header="0.36" footer="0.21"/>
  <pageSetup blackAndWhite="1" horizontalDpi="600" verticalDpi="600" orientation="portrait" paperSize="9" scale="95" r:id="rId3"/>
  <headerFooter alignWithMargins="0">
    <oddFooter>&amp;LTotal Property Costs&amp;C&amp;P/&amp;N&amp;RPrinted Date: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E58"/>
  <sheetViews>
    <sheetView showGridLines="0" zoomScale="130" zoomScaleNormal="130" zoomScalePageLayoutView="0" workbookViewId="0" topLeftCell="A34">
      <selection activeCell="H27" sqref="H27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29.25" customHeight="1">
      <c r="A1" s="454" t="s">
        <v>285</v>
      </c>
      <c r="B1" s="455"/>
      <c r="C1" s="455"/>
      <c r="D1" s="455"/>
      <c r="E1" s="456"/>
    </row>
    <row r="2" spans="1:5" ht="27" customHeight="1">
      <c r="A2" s="144"/>
      <c r="B2" s="147" t="s">
        <v>287</v>
      </c>
      <c r="C2" s="145"/>
      <c r="D2" s="145"/>
      <c r="E2" s="456"/>
    </row>
    <row r="3" spans="1:5" ht="19.5" customHeight="1">
      <c r="A3" s="463" t="s">
        <v>100</v>
      </c>
      <c r="B3" s="464"/>
      <c r="C3" s="146"/>
      <c r="D3" s="146"/>
      <c r="E3" s="456"/>
    </row>
    <row r="4" spans="1:5" ht="12.75" customHeight="1">
      <c r="A4" s="457" t="s">
        <v>286</v>
      </c>
      <c r="B4" s="458"/>
      <c r="C4" s="458"/>
      <c r="D4" s="458"/>
      <c r="E4" s="459"/>
    </row>
    <row r="5" spans="1:5" ht="30.75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4.25" customHeight="1">
      <c r="A6" s="104" t="s">
        <v>15</v>
      </c>
      <c r="B6" s="163" t="s">
        <v>288</v>
      </c>
      <c r="C6" s="105"/>
      <c r="D6" s="106"/>
      <c r="E6" s="106"/>
    </row>
    <row r="7" spans="1:5" ht="12" customHeight="1">
      <c r="A7" s="107" t="s">
        <v>108</v>
      </c>
      <c r="B7" s="108" t="s">
        <v>289</v>
      </c>
      <c r="C7" s="109"/>
      <c r="D7" s="109"/>
      <c r="E7" s="109"/>
    </row>
    <row r="8" spans="1:5" ht="15" customHeight="1">
      <c r="A8" s="107"/>
      <c r="B8" s="110" t="s">
        <v>291</v>
      </c>
      <c r="C8" s="164"/>
      <c r="D8" s="164"/>
      <c r="E8" s="164"/>
    </row>
    <row r="9" spans="1:5" ht="14.25" customHeight="1">
      <c r="A9" s="111"/>
      <c r="B9" s="112" t="s">
        <v>290</v>
      </c>
      <c r="C9" s="165"/>
      <c r="D9" s="166"/>
      <c r="E9" s="166"/>
    </row>
    <row r="10" spans="1:5" ht="15" customHeight="1">
      <c r="A10" s="148" t="s">
        <v>16</v>
      </c>
      <c r="B10" s="162" t="s">
        <v>293</v>
      </c>
      <c r="C10" s="113">
        <f>IF(C8="",IF(C9="","",C8+C9),C8+C9)</f>
      </c>
      <c r="D10" s="113">
        <f>IF(D8="",IF(D9="","",D8+D9),D8+D9)</f>
      </c>
      <c r="E10" s="113">
        <f>IF(E8="",IF(E9="","",E8+E9),E8+E9)</f>
      </c>
    </row>
    <row r="11" spans="1:5" ht="12" customHeight="1">
      <c r="A11" s="107" t="s">
        <v>108</v>
      </c>
      <c r="B11" s="108" t="s">
        <v>292</v>
      </c>
      <c r="C11" s="109" t="s">
        <v>108</v>
      </c>
      <c r="D11" s="11" t="s">
        <v>108</v>
      </c>
      <c r="E11" s="11" t="s">
        <v>108</v>
      </c>
    </row>
    <row r="12" spans="1:5" ht="12" customHeight="1">
      <c r="A12" s="107"/>
      <c r="B12" s="110" t="s">
        <v>291</v>
      </c>
      <c r="C12" s="164"/>
      <c r="D12" s="32"/>
      <c r="E12" s="32"/>
    </row>
    <row r="13" spans="1:5" ht="12" customHeight="1">
      <c r="A13" s="111"/>
      <c r="B13" s="112" t="s">
        <v>290</v>
      </c>
      <c r="C13" s="164"/>
      <c r="D13" s="167"/>
      <c r="E13" s="167"/>
    </row>
    <row r="14" spans="1:5" ht="15" customHeight="1">
      <c r="A14" s="148" t="s">
        <v>51</v>
      </c>
      <c r="B14" s="162" t="s">
        <v>294</v>
      </c>
      <c r="C14" s="113">
        <f>IF(C12="",IF(C13="","",C12+C13),C12+C13)</f>
      </c>
      <c r="D14" s="272">
        <f>IF(D12="",IF(D13="","",D12+D13),D12+D13)</f>
      </c>
      <c r="E14" s="272">
        <f>IF(E12="",IF(E13="","",E12+E13),E12+E13)</f>
      </c>
    </row>
    <row r="15" spans="1:5" ht="12" customHeight="1">
      <c r="A15" s="107"/>
      <c r="B15" s="108" t="s">
        <v>57</v>
      </c>
      <c r="C15" s="19"/>
      <c r="D15" s="19"/>
      <c r="E15" s="19"/>
    </row>
    <row r="16" spans="1:5" ht="12" customHeight="1">
      <c r="A16" s="114" t="s">
        <v>108</v>
      </c>
      <c r="B16" s="176" t="s">
        <v>24</v>
      </c>
      <c r="C16" s="109"/>
      <c r="D16" s="34" t="s">
        <v>108</v>
      </c>
      <c r="E16" s="34" t="s">
        <v>108</v>
      </c>
    </row>
    <row r="17" spans="1:5" ht="12" customHeight="1">
      <c r="A17" s="114"/>
      <c r="B17" s="110" t="s">
        <v>291</v>
      </c>
      <c r="C17" s="32"/>
      <c r="D17" s="32"/>
      <c r="E17" s="32"/>
    </row>
    <row r="18" spans="1:5" ht="12" customHeight="1">
      <c r="A18" s="114"/>
      <c r="B18" s="112" t="s">
        <v>290</v>
      </c>
      <c r="C18" s="168"/>
      <c r="D18" s="168"/>
      <c r="E18" s="168"/>
    </row>
    <row r="19" spans="1:5" ht="12" customHeight="1">
      <c r="A19" s="114"/>
      <c r="B19" s="110" t="s">
        <v>295</v>
      </c>
      <c r="C19" s="169"/>
      <c r="D19" s="169"/>
      <c r="E19" s="169"/>
    </row>
    <row r="20" spans="1:5" ht="12" customHeight="1">
      <c r="A20" s="114"/>
      <c r="B20" s="176" t="s">
        <v>296</v>
      </c>
      <c r="C20" s="115"/>
      <c r="D20" s="273">
        <f>IF(D17="",IF(D18="",IF(D19="","",D17+D18+D19),D17+D18+D19),D17+D18+D19)</f>
      </c>
      <c r="E20" s="113">
        <f>IF(E17="",IF(E18="",IF(E19="","",E17+E18+E19),E17+E18+E19),E17+E18+E19)</f>
      </c>
    </row>
    <row r="21" spans="1:5" ht="12" customHeight="1">
      <c r="A21" s="116"/>
      <c r="B21" s="176" t="s">
        <v>218</v>
      </c>
      <c r="C21" s="19"/>
      <c r="D21" s="19"/>
      <c r="E21" s="19"/>
    </row>
    <row r="22" spans="1:5" ht="12" customHeight="1">
      <c r="A22" s="117">
        <v>1</v>
      </c>
      <c r="B22" s="118" t="s">
        <v>123</v>
      </c>
      <c r="C22" s="32"/>
      <c r="D22" s="32"/>
      <c r="E22" s="32"/>
    </row>
    <row r="23" spans="1:5" ht="12" customHeight="1">
      <c r="A23" s="117">
        <v>2</v>
      </c>
      <c r="B23" s="118" t="s">
        <v>0</v>
      </c>
      <c r="C23" s="168"/>
      <c r="D23" s="168"/>
      <c r="E23" s="168"/>
    </row>
    <row r="24" spans="1:5" ht="12" customHeight="1">
      <c r="A24" s="117">
        <v>3</v>
      </c>
      <c r="B24" s="118" t="s">
        <v>122</v>
      </c>
      <c r="C24" s="32"/>
      <c r="D24" s="32"/>
      <c r="E24" s="32"/>
    </row>
    <row r="25" spans="1:5" ht="12" customHeight="1">
      <c r="A25" s="117">
        <v>4</v>
      </c>
      <c r="B25" s="118" t="s">
        <v>32</v>
      </c>
      <c r="C25" s="168"/>
      <c r="D25" s="168"/>
      <c r="E25" s="168"/>
    </row>
    <row r="26" spans="1:5" ht="12" customHeight="1">
      <c r="A26" s="117">
        <v>5</v>
      </c>
      <c r="B26" s="118" t="s">
        <v>229</v>
      </c>
      <c r="C26" s="32"/>
      <c r="D26" s="32"/>
      <c r="E26" s="32"/>
    </row>
    <row r="27" spans="1:5" ht="12" customHeight="1">
      <c r="A27" s="117">
        <v>6</v>
      </c>
      <c r="B27" s="118" t="s">
        <v>36</v>
      </c>
      <c r="C27" s="168"/>
      <c r="D27" s="168"/>
      <c r="E27" s="168"/>
    </row>
    <row r="28" spans="1:5" ht="12" customHeight="1">
      <c r="A28" s="117">
        <v>7</v>
      </c>
      <c r="B28" s="118" t="s">
        <v>120</v>
      </c>
      <c r="C28" s="32"/>
      <c r="D28" s="32"/>
      <c r="E28" s="32"/>
    </row>
    <row r="29" spans="1:5" ht="12" customHeight="1">
      <c r="A29" s="117">
        <v>8</v>
      </c>
      <c r="B29" s="118" t="s">
        <v>119</v>
      </c>
      <c r="C29" s="168"/>
      <c r="D29" s="168"/>
      <c r="E29" s="168"/>
    </row>
    <row r="30" spans="1:5" ht="12" customHeight="1">
      <c r="A30" s="117">
        <v>9</v>
      </c>
      <c r="B30" s="118" t="s">
        <v>118</v>
      </c>
      <c r="C30" s="32"/>
      <c r="D30" s="32"/>
      <c r="E30" s="32"/>
    </row>
    <row r="31" spans="1:5" ht="12" customHeight="1">
      <c r="A31" s="117">
        <v>10</v>
      </c>
      <c r="B31" s="118" t="s">
        <v>43</v>
      </c>
      <c r="C31" s="168"/>
      <c r="D31" s="168"/>
      <c r="E31" s="168"/>
    </row>
    <row r="32" spans="1:5" ht="12" customHeight="1">
      <c r="A32" s="117">
        <v>11</v>
      </c>
      <c r="B32" s="118" t="s">
        <v>115</v>
      </c>
      <c r="C32" s="32"/>
      <c r="D32" s="32"/>
      <c r="E32" s="32"/>
    </row>
    <row r="33" spans="1:5" ht="12" customHeight="1">
      <c r="A33" s="117">
        <v>12</v>
      </c>
      <c r="B33" s="118" t="s">
        <v>116</v>
      </c>
      <c r="C33" s="168"/>
      <c r="D33" s="168"/>
      <c r="E33" s="168"/>
    </row>
    <row r="34" spans="1:5" ht="12" customHeight="1">
      <c r="A34" s="117">
        <v>13</v>
      </c>
      <c r="B34" s="118" t="s">
        <v>117</v>
      </c>
      <c r="C34" s="32"/>
      <c r="D34" s="32"/>
      <c r="E34" s="32"/>
    </row>
    <row r="35" spans="1:5" ht="12" customHeight="1">
      <c r="A35" s="119"/>
      <c r="B35" s="161" t="s">
        <v>297</v>
      </c>
      <c r="C35" s="113"/>
      <c r="D35" s="113"/>
      <c r="E35" s="113"/>
    </row>
    <row r="36" spans="1:5" ht="12" customHeight="1">
      <c r="A36" s="119" t="s">
        <v>73</v>
      </c>
      <c r="B36" s="108" t="s">
        <v>298</v>
      </c>
      <c r="C36" s="120">
        <f>IF(C20="",IF(C22="",IF(C23="",IF(C24="",IF(C32="",""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</f>
      </c>
      <c r="D36" s="113">
        <f>IF(D20="",IF(D22="",IF(D23="",IF(D24="",IF(D32="",""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</f>
      </c>
      <c r="E36" s="272">
        <f>IF(E20="",IF(E22="",IF(E23="",IF(E24="",IF(E32="",""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</f>
      </c>
    </row>
    <row r="37" spans="1:5" s="4" customFormat="1" ht="18.75" customHeight="1">
      <c r="A37" s="121" t="s">
        <v>17</v>
      </c>
      <c r="B37" s="122" t="s">
        <v>299</v>
      </c>
      <c r="C37" s="17">
        <f>IF(C6="",IF(C10="",IF(C14="",IF(C36="","",C36),C14+IF(C36="",0,C36)),C6+C10+IF(C14="",0,C14)+IF(C36="",0,C36)),C6+IF(C10="",0,C10)+IF(C14="",0,C14)+IF(C36="",0,C36))</f>
      </c>
      <c r="D37" s="10" t="s">
        <v>108</v>
      </c>
      <c r="E37" s="123"/>
    </row>
    <row r="38" spans="1:5" ht="9" customHeight="1">
      <c r="A38" s="124"/>
      <c r="B38" s="21"/>
      <c r="C38" s="125"/>
      <c r="D38" s="126"/>
      <c r="E38" s="127"/>
    </row>
    <row r="39" spans="1:5" s="4" customFormat="1" ht="18" customHeight="1">
      <c r="A39" s="128" t="s">
        <v>52</v>
      </c>
      <c r="B39" s="129" t="s">
        <v>283</v>
      </c>
      <c r="C39" s="130" t="s">
        <v>136</v>
      </c>
      <c r="D39" s="274">
        <f>IF(D6="",IF(D10="",IF(D14="",IF(D36="","",D36),D14+IF(D36="",0,D36)),D10+IF(D14="",0,D14)+IF(D36="",0,D36)),D6+IF(D10="",0,D10)+IF(D14="",0,D14)+IF(D36="",0,D36))</f>
      </c>
      <c r="E39" s="132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275">
        <f>IF(C37="",IF(D39="","",D39),C37+IF(D39="",0,D39))</f>
      </c>
      <c r="E40" s="132"/>
    </row>
    <row r="41" spans="1:5" s="4" customFormat="1" ht="12.75" customHeight="1">
      <c r="A41" s="460" t="s">
        <v>301</v>
      </c>
      <c r="B41" s="461"/>
      <c r="C41" s="462"/>
      <c r="D41" s="276">
        <f>IF(C6="",IF(D6="","",D6),C6+IF(D6="",0,D6))</f>
      </c>
      <c r="E41" s="132"/>
    </row>
    <row r="42" spans="1:5" s="4" customFormat="1" ht="12.75" customHeight="1">
      <c r="A42" s="468" t="s">
        <v>302</v>
      </c>
      <c r="B42" s="469"/>
      <c r="C42" s="470"/>
      <c r="D42" s="277">
        <f>IF(C10="",IF(D10="","",D10),C10+IF(D10="",0,D10))</f>
      </c>
      <c r="E42" s="132"/>
    </row>
    <row r="43" spans="1:5" s="4" customFormat="1" ht="12.75" customHeight="1">
      <c r="A43" s="468" t="s">
        <v>303</v>
      </c>
      <c r="B43" s="469"/>
      <c r="C43" s="470"/>
      <c r="D43" s="277">
        <f>IF(C14="",IF(D14="","",D14),C14+IF(D14="",0,D14))</f>
      </c>
      <c r="E43" s="132"/>
    </row>
    <row r="44" spans="1:5" s="4" customFormat="1" ht="12.75" customHeight="1">
      <c r="A44" s="465" t="s">
        <v>304</v>
      </c>
      <c r="B44" s="471"/>
      <c r="C44" s="472"/>
      <c r="D44" s="278">
        <f>IF(C36="",IF(D36="","",D36),C36+IF(D36="",0,D36))</f>
      </c>
      <c r="E44" s="132"/>
    </row>
    <row r="45" spans="1:5" s="4" customFormat="1" ht="11.25" customHeight="1">
      <c r="A45" s="138"/>
      <c r="B45" s="139"/>
      <c r="C45" s="140"/>
      <c r="D45" s="141"/>
      <c r="E45" s="18"/>
    </row>
    <row r="46" spans="1:5" s="4" customFormat="1" ht="21" customHeight="1">
      <c r="A46" s="128" t="s">
        <v>110</v>
      </c>
      <c r="B46" s="129" t="s">
        <v>305</v>
      </c>
      <c r="C46" s="142"/>
      <c r="D46" s="130" t="s">
        <v>136</v>
      </c>
      <c r="E46" s="279">
        <f>IF(E6="",IF(E10="",IF(E14="",IF(E36="","",E36),E14+IF(E36="",0,E36)),E10+IF(E14="",0,E14)+IF(E36="",0,E36)),E6+IF(E10="",0,E10)+IF(E14="",0,E14)+IF(E36="",0,E36))</f>
      </c>
    </row>
    <row r="47" spans="1:5" s="4" customFormat="1" ht="20.25" customHeight="1">
      <c r="A47" s="121" t="s">
        <v>111</v>
      </c>
      <c r="B47" s="133" t="s">
        <v>306</v>
      </c>
      <c r="C47" s="44"/>
      <c r="D47" s="29" t="s">
        <v>139</v>
      </c>
      <c r="E47" s="279">
        <f>IF(D40="",IF(E46="","",E46),D40+IF(E46="",0,E46))</f>
      </c>
    </row>
    <row r="48" spans="1:5" s="4" customFormat="1" ht="12.75" customHeight="1">
      <c r="A48" s="460" t="s">
        <v>307</v>
      </c>
      <c r="B48" s="473"/>
      <c r="C48" s="473"/>
      <c r="D48" s="474"/>
      <c r="E48" s="280">
        <f>IF(D41="",IF(E6="","",E6),D41+IF(E6="",0,E6))</f>
      </c>
    </row>
    <row r="49" spans="1:5" s="4" customFormat="1" ht="12.75" customHeight="1">
      <c r="A49" s="468" t="s">
        <v>308</v>
      </c>
      <c r="B49" s="475"/>
      <c r="C49" s="475"/>
      <c r="D49" s="476"/>
      <c r="E49" s="277">
        <f>IF(D42="","",D42+IF(E10="",0,E10))</f>
      </c>
    </row>
    <row r="50" spans="1:5" s="4" customFormat="1" ht="12.75" customHeight="1">
      <c r="A50" s="468" t="s">
        <v>309</v>
      </c>
      <c r="B50" s="477"/>
      <c r="C50" s="477"/>
      <c r="D50" s="476"/>
      <c r="E50" s="277">
        <f>IF(D43="","",D43+IF(E14="",0,E14))</f>
      </c>
    </row>
    <row r="51" spans="1:5" s="4" customFormat="1" ht="12.75" customHeight="1">
      <c r="A51" s="465" t="s">
        <v>310</v>
      </c>
      <c r="B51" s="466"/>
      <c r="C51" s="466"/>
      <c r="D51" s="467"/>
      <c r="E51" s="278">
        <f>IF(D44="",IF(E36="","",E36),D44+IF(E36="",0,E36))</f>
      </c>
    </row>
    <row r="52" ht="12.75" customHeight="1">
      <c r="A52" s="55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8" spans="1:2" ht="24" customHeight="1">
      <c r="A58" s="61" t="s">
        <v>102</v>
      </c>
      <c r="B58" s="3" t="s">
        <v>103</v>
      </c>
    </row>
  </sheetData>
  <sheetProtection selectLockedCells="1"/>
  <mergeCells count="12">
    <mergeCell ref="A49:D49"/>
    <mergeCell ref="A50:D50"/>
    <mergeCell ref="A1:D1"/>
    <mergeCell ref="E1:E3"/>
    <mergeCell ref="A4:E4"/>
    <mergeCell ref="A41:C41"/>
    <mergeCell ref="A3:B3"/>
    <mergeCell ref="A51:D51"/>
    <mergeCell ref="A42:C42"/>
    <mergeCell ref="A43:C43"/>
    <mergeCell ref="A44:C44"/>
    <mergeCell ref="A48:D48"/>
  </mergeCells>
  <printOptions/>
  <pageMargins left="0.77" right="0.2755905511811024" top="0.64" bottom="0.52" header="0.22" footer="0.1968503937007874"/>
  <pageSetup horizontalDpi="355" verticalDpi="355" orientation="portrait" paperSize="9" scale="92" r:id="rId2"/>
  <headerFooter alignWithMargins="0">
    <oddFooter>&amp;LFeasibility Estimate&amp;C&amp;P/&amp;N&amp;RPrinted Date: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E59"/>
  <sheetViews>
    <sheetView showGridLines="0" zoomScale="115" zoomScaleNormal="115" zoomScalePageLayoutView="0" workbookViewId="0" topLeftCell="A1">
      <selection activeCell="H26" sqref="H26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29.25" customHeight="1">
      <c r="A1" s="454" t="s">
        <v>313</v>
      </c>
      <c r="B1" s="455"/>
      <c r="C1" s="455"/>
      <c r="D1" s="455"/>
      <c r="E1" s="456" t="s">
        <v>101</v>
      </c>
    </row>
    <row r="2" spans="1:5" ht="27">
      <c r="A2" s="144"/>
      <c r="B2" s="171" t="s">
        <v>314</v>
      </c>
      <c r="C2" s="145"/>
      <c r="D2" s="145"/>
      <c r="E2" s="456"/>
    </row>
    <row r="3" spans="1:5" ht="15.75">
      <c r="A3" s="339" t="s">
        <v>100</v>
      </c>
      <c r="B3" s="172"/>
      <c r="C3" s="146"/>
      <c r="D3" s="146"/>
      <c r="E3" s="456"/>
    </row>
    <row r="4" spans="1:5" ht="12.75" customHeight="1">
      <c r="A4" s="478" t="s">
        <v>140</v>
      </c>
      <c r="B4" s="479"/>
      <c r="C4" s="479"/>
      <c r="D4" s="479"/>
      <c r="E4" s="480"/>
    </row>
    <row r="5" spans="1:5" ht="30.75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5" customHeight="1">
      <c r="A6" s="104" t="s">
        <v>15</v>
      </c>
      <c r="B6" s="163" t="s">
        <v>288</v>
      </c>
      <c r="C6" s="105"/>
      <c r="D6" s="106"/>
      <c r="E6" s="106"/>
    </row>
    <row r="7" spans="1:5" ht="12" customHeight="1">
      <c r="A7" s="107" t="s">
        <v>108</v>
      </c>
      <c r="B7" s="108" t="s">
        <v>289</v>
      </c>
      <c r="C7" s="109"/>
      <c r="D7" s="109"/>
      <c r="E7" s="109"/>
    </row>
    <row r="8" spans="1:5" ht="13.5" customHeight="1">
      <c r="A8" s="107"/>
      <c r="B8" s="110" t="s">
        <v>291</v>
      </c>
      <c r="C8" s="164"/>
      <c r="D8" s="164"/>
      <c r="E8" s="164"/>
    </row>
    <row r="9" spans="1:5" ht="14.25" customHeight="1">
      <c r="A9" s="111"/>
      <c r="B9" s="112" t="s">
        <v>290</v>
      </c>
      <c r="C9" s="165"/>
      <c r="D9" s="166"/>
      <c r="E9" s="166"/>
    </row>
    <row r="10" spans="1:5" ht="15.75" customHeight="1">
      <c r="A10" s="148" t="s">
        <v>16</v>
      </c>
      <c r="B10" s="162" t="s">
        <v>293</v>
      </c>
      <c r="C10" s="272">
        <f>IF(C8="",IF(C9="","",C8+C9),C8+C9)</f>
      </c>
      <c r="D10" s="272">
        <f>IF(D8="",IF(D9="","",D8+D9),D8+D9)</f>
      </c>
      <c r="E10" s="272">
        <f>IF(E8="",IF(E9="","",E8+E9),E8+E9)</f>
      </c>
    </row>
    <row r="11" spans="1:5" ht="12" customHeight="1">
      <c r="A11" s="107" t="s">
        <v>108</v>
      </c>
      <c r="B11" s="108" t="s">
        <v>292</v>
      </c>
      <c r="C11" s="109" t="s">
        <v>108</v>
      </c>
      <c r="D11" s="11" t="s">
        <v>108</v>
      </c>
      <c r="E11" s="11" t="s">
        <v>108</v>
      </c>
    </row>
    <row r="12" spans="1:5" ht="12.75" customHeight="1">
      <c r="A12" s="107"/>
      <c r="B12" s="110" t="s">
        <v>291</v>
      </c>
      <c r="C12" s="164"/>
      <c r="D12" s="32"/>
      <c r="E12" s="32"/>
    </row>
    <row r="13" spans="1:5" ht="13.5" customHeight="1">
      <c r="A13" s="111"/>
      <c r="B13" s="112" t="s">
        <v>290</v>
      </c>
      <c r="C13" s="164"/>
      <c r="D13" s="167"/>
      <c r="E13" s="167"/>
    </row>
    <row r="14" spans="1:5" ht="15.75" customHeight="1">
      <c r="A14" s="148" t="s">
        <v>51</v>
      </c>
      <c r="B14" s="162" t="s">
        <v>294</v>
      </c>
      <c r="C14" s="272">
        <f>IF(C12="",IF(C13="","",C12+C13),C12+C13)</f>
      </c>
      <c r="D14" s="272">
        <f>IF(D12="",IF(D13="","",D12+D13),D12+D13)</f>
      </c>
      <c r="E14" s="272">
        <f>IF(E12="",IF(E13="","",E12+E13),E12+E13)</f>
      </c>
    </row>
    <row r="15" spans="1:5" ht="12" customHeight="1">
      <c r="A15" s="107"/>
      <c r="B15" s="108" t="s">
        <v>57</v>
      </c>
      <c r="C15" s="19"/>
      <c r="D15" s="19"/>
      <c r="E15" s="19"/>
    </row>
    <row r="16" spans="1:5" ht="12" customHeight="1">
      <c r="A16" s="114" t="s">
        <v>108</v>
      </c>
      <c r="B16" s="176" t="s">
        <v>24</v>
      </c>
      <c r="C16" s="109"/>
      <c r="D16" s="34" t="s">
        <v>108</v>
      </c>
      <c r="E16" s="34" t="s">
        <v>108</v>
      </c>
    </row>
    <row r="17" spans="1:5" ht="12" customHeight="1">
      <c r="A17" s="114"/>
      <c r="B17" s="110" t="s">
        <v>291</v>
      </c>
      <c r="C17" s="32"/>
      <c r="D17" s="32"/>
      <c r="E17" s="32"/>
    </row>
    <row r="18" spans="1:5" ht="12" customHeight="1">
      <c r="A18" s="114"/>
      <c r="B18" s="112" t="s">
        <v>290</v>
      </c>
      <c r="C18" s="168"/>
      <c r="D18" s="168"/>
      <c r="E18" s="168"/>
    </row>
    <row r="19" spans="1:5" ht="12" customHeight="1">
      <c r="A19" s="114"/>
      <c r="B19" s="110" t="s">
        <v>295</v>
      </c>
      <c r="C19" s="169"/>
      <c r="D19" s="169"/>
      <c r="E19" s="169"/>
    </row>
    <row r="20" spans="1:5" ht="12" customHeight="1">
      <c r="A20" s="114"/>
      <c r="B20" s="176" t="s">
        <v>296</v>
      </c>
      <c r="C20" s="273">
        <f>IF(C17="",IF(C18="",IF(C19="","",C17+C18+C19),C17+C18+C19),C17+C18+C19)</f>
      </c>
      <c r="D20" s="273">
        <f>IF(D17="",IF(D18="",IF(D19="","",D17+D18+D19),D17+D18+D19),D17+D18+D19)</f>
      </c>
      <c r="E20" s="272">
        <f>IF(E17="",IF(E18="",IF(E19="","",E17+E18+E19),E17+E18+E19),E17+E18+E19)</f>
      </c>
    </row>
    <row r="21" spans="1:5" ht="12" customHeight="1">
      <c r="A21" s="116"/>
      <c r="B21" s="176" t="s">
        <v>218</v>
      </c>
      <c r="C21" s="19"/>
      <c r="D21" s="19"/>
      <c r="E21" s="19"/>
    </row>
    <row r="22" spans="1:5" ht="12" customHeight="1">
      <c r="A22" s="117">
        <v>1</v>
      </c>
      <c r="B22" s="118" t="s">
        <v>123</v>
      </c>
      <c r="C22" s="32"/>
      <c r="D22" s="32"/>
      <c r="E22" s="32"/>
    </row>
    <row r="23" spans="1:5" ht="12" customHeight="1">
      <c r="A23" s="117">
        <v>2</v>
      </c>
      <c r="B23" s="118" t="s">
        <v>0</v>
      </c>
      <c r="C23" s="168"/>
      <c r="D23" s="168"/>
      <c r="E23" s="168"/>
    </row>
    <row r="24" spans="1:5" ht="12" customHeight="1">
      <c r="A24" s="117">
        <v>3</v>
      </c>
      <c r="B24" s="118" t="s">
        <v>122</v>
      </c>
      <c r="C24" s="32"/>
      <c r="D24" s="32"/>
      <c r="E24" s="32"/>
    </row>
    <row r="25" spans="1:5" ht="12" customHeight="1">
      <c r="A25" s="117">
        <v>4</v>
      </c>
      <c r="B25" s="118" t="s">
        <v>32</v>
      </c>
      <c r="C25" s="168"/>
      <c r="D25" s="168"/>
      <c r="E25" s="168"/>
    </row>
    <row r="26" spans="1:5" ht="12" customHeight="1">
      <c r="A26" s="117">
        <v>5</v>
      </c>
      <c r="B26" s="118" t="s">
        <v>229</v>
      </c>
      <c r="C26" s="32"/>
      <c r="D26" s="32"/>
      <c r="E26" s="32"/>
    </row>
    <row r="27" spans="1:5" ht="12" customHeight="1">
      <c r="A27" s="117">
        <v>6</v>
      </c>
      <c r="B27" s="118" t="s">
        <v>36</v>
      </c>
      <c r="C27" s="168"/>
      <c r="D27" s="168"/>
      <c r="E27" s="168"/>
    </row>
    <row r="28" spans="1:5" ht="12" customHeight="1">
      <c r="A28" s="117">
        <v>7</v>
      </c>
      <c r="B28" s="118" t="s">
        <v>120</v>
      </c>
      <c r="C28" s="32"/>
      <c r="D28" s="32"/>
      <c r="E28" s="32"/>
    </row>
    <row r="29" spans="1:5" ht="12" customHeight="1">
      <c r="A29" s="117">
        <v>8</v>
      </c>
      <c r="B29" s="118" t="s">
        <v>119</v>
      </c>
      <c r="C29" s="168"/>
      <c r="D29" s="168"/>
      <c r="E29" s="168"/>
    </row>
    <row r="30" spans="1:5" ht="12" customHeight="1">
      <c r="A30" s="117">
        <v>9</v>
      </c>
      <c r="B30" s="118" t="s">
        <v>118</v>
      </c>
      <c r="C30" s="32"/>
      <c r="D30" s="32"/>
      <c r="E30" s="32"/>
    </row>
    <row r="31" spans="1:5" ht="12" customHeight="1">
      <c r="A31" s="117">
        <v>10</v>
      </c>
      <c r="B31" s="118" t="s">
        <v>43</v>
      </c>
      <c r="C31" s="168"/>
      <c r="D31" s="168"/>
      <c r="E31" s="168"/>
    </row>
    <row r="32" spans="1:5" ht="12" customHeight="1">
      <c r="A32" s="117">
        <v>11</v>
      </c>
      <c r="B32" s="118" t="s">
        <v>115</v>
      </c>
      <c r="C32" s="32"/>
      <c r="D32" s="32"/>
      <c r="E32" s="32"/>
    </row>
    <row r="33" spans="1:5" ht="12" customHeight="1">
      <c r="A33" s="117">
        <v>12</v>
      </c>
      <c r="B33" s="118" t="s">
        <v>116</v>
      </c>
      <c r="C33" s="168"/>
      <c r="D33" s="168"/>
      <c r="E33" s="168"/>
    </row>
    <row r="34" spans="1:5" ht="12" customHeight="1">
      <c r="A34" s="117">
        <v>13</v>
      </c>
      <c r="B34" s="118" t="s">
        <v>117</v>
      </c>
      <c r="C34" s="32"/>
      <c r="D34" s="32"/>
      <c r="E34" s="32"/>
    </row>
    <row r="35" spans="1:5" ht="12" customHeight="1">
      <c r="A35" s="119"/>
      <c r="B35" s="161" t="s">
        <v>297</v>
      </c>
      <c r="C35" s="113"/>
      <c r="D35" s="113"/>
      <c r="E35" s="113"/>
    </row>
    <row r="36" spans="1:5" ht="12" customHeight="1">
      <c r="A36" s="119" t="s">
        <v>73</v>
      </c>
      <c r="B36" s="108" t="s">
        <v>298</v>
      </c>
      <c r="C36" s="281">
        <f>IF(C20="",IF(C22="",IF(C23="",IF(C24="",IF(C32="",""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</f>
      </c>
      <c r="D36" s="272">
        <f>IF(D20="",IF(D22="",IF(D23="",IF(D24="",IF(D32="",""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</f>
      </c>
      <c r="E36" s="272">
        <f>IF(E20="",IF(E22="",IF(E23="",IF(E24="",IF(E32="",""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</f>
      </c>
    </row>
    <row r="37" spans="1:5" s="4" customFormat="1" ht="18.75" customHeight="1">
      <c r="A37" s="121" t="s">
        <v>17</v>
      </c>
      <c r="B37" s="170" t="s">
        <v>315</v>
      </c>
      <c r="C37" s="275">
        <f>IF(C6="",IF(C10="",IF(C14="",IF(C36="","",C36),C14+IF(C36="",0,C36)),C6+C10+IF(C14="",0,C14)+IF(C36="",0,C36)),C6+IF(C10="",0,C10)+IF(C14="",0,C14)+IF(C36="",0,C36))</f>
      </c>
      <c r="D37" s="10" t="s">
        <v>108</v>
      </c>
      <c r="E37" s="123"/>
    </row>
    <row r="38" spans="1:5" ht="9" customHeight="1">
      <c r="A38" s="340"/>
      <c r="B38" s="21"/>
      <c r="C38" s="125"/>
      <c r="D38" s="126"/>
      <c r="E38" s="127"/>
    </row>
    <row r="39" spans="1:5" s="4" customFormat="1" ht="18" customHeight="1">
      <c r="A39" s="128" t="s">
        <v>52</v>
      </c>
      <c r="B39" s="129" t="s">
        <v>283</v>
      </c>
      <c r="C39" s="130" t="s">
        <v>136</v>
      </c>
      <c r="D39" s="274">
        <f>IF(D6="",IF(D10="",IF(D14="",IF(D36="","",D36),D14+IF(D36="",0,D36)),D10+IF(D14="",0,D14)+IF(D36="",0,D36)),D6+IF(D10="",0,D10)+IF(D14="",0,D14)+IF(D36="",0,D36))</f>
      </c>
      <c r="E39" s="132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275">
        <f>IF(C37="",IF(D39="","",D39),C37+IF(D39="",0,D39))</f>
      </c>
      <c r="E40" s="132"/>
    </row>
    <row r="41" spans="1:5" s="4" customFormat="1" ht="12.75" customHeight="1">
      <c r="A41" s="20" t="s">
        <v>301</v>
      </c>
      <c r="B41" s="149"/>
      <c r="C41" s="150"/>
      <c r="D41" s="276">
        <f>IF(C6="",IF(D6="","",D6),C6+IF(D6="",0,D6))</f>
      </c>
      <c r="E41" s="132"/>
    </row>
    <row r="42" spans="1:5" s="4" customFormat="1" ht="12.75" customHeight="1">
      <c r="A42" s="154" t="s">
        <v>302</v>
      </c>
      <c r="B42" s="155"/>
      <c r="C42" s="90"/>
      <c r="D42" s="277">
        <f>IF(C10="",IF(D10="","",D10),C10+IF(D10="",0,D10))</f>
      </c>
      <c r="E42" s="132"/>
    </row>
    <row r="43" spans="1:5" s="4" customFormat="1" ht="12.75" customHeight="1">
      <c r="A43" s="154" t="s">
        <v>303</v>
      </c>
      <c r="B43" s="155"/>
      <c r="C43" s="90"/>
      <c r="D43" s="277">
        <f>IF(C14="",IF(D14="","",D14),C14+IF(D14="",0,D14))</f>
      </c>
      <c r="E43" s="132"/>
    </row>
    <row r="44" spans="1:5" s="4" customFormat="1" ht="12.75" customHeight="1">
      <c r="A44" s="151" t="s">
        <v>304</v>
      </c>
      <c r="B44" s="91"/>
      <c r="C44" s="156"/>
      <c r="D44" s="278">
        <f>IF(C36="",IF(D36="","",D36),C36+IF(D36="",0,D36))</f>
      </c>
      <c r="E44" s="132"/>
    </row>
    <row r="45" spans="1:5" s="4" customFormat="1" ht="11.25" customHeight="1">
      <c r="A45" s="341"/>
      <c r="B45" s="139"/>
      <c r="C45" s="140"/>
      <c r="D45" s="141"/>
      <c r="E45" s="18"/>
    </row>
    <row r="46" spans="1:5" s="4" customFormat="1" ht="16.5" customHeight="1">
      <c r="A46" s="128" t="s">
        <v>110</v>
      </c>
      <c r="B46" s="129" t="s">
        <v>305</v>
      </c>
      <c r="C46" s="142"/>
      <c r="D46" s="130" t="s">
        <v>136</v>
      </c>
      <c r="E46" s="279">
        <f>IF(E6="",IF(E10="",IF(E14="",IF(E36="","",E36),E14+IF(E36="",0,E36)),E10+IF(E14="",0,E14)+IF(E36="",0,E36)),E6+IF(E10="",0,E10)+IF(E14="",0,E14)+IF(E36="",0,E36))</f>
      </c>
    </row>
    <row r="47" spans="1:5" s="4" customFormat="1" ht="24" customHeight="1">
      <c r="A47" s="121" t="s">
        <v>111</v>
      </c>
      <c r="B47" s="133" t="s">
        <v>138</v>
      </c>
      <c r="C47" s="44"/>
      <c r="D47" s="29" t="s">
        <v>139</v>
      </c>
      <c r="E47" s="279">
        <f>IF(D40="",IF(E46="","",E46),D40+IF(E46="",0,E46))</f>
      </c>
    </row>
    <row r="48" spans="1:5" s="4" customFormat="1" ht="12.75" customHeight="1">
      <c r="A48" s="20" t="s">
        <v>307</v>
      </c>
      <c r="B48" s="157"/>
      <c r="C48" s="157"/>
      <c r="D48" s="158"/>
      <c r="E48" s="280">
        <f>IF(D41="",IF(E6="","",E6),D41+IF(E6="",0,E6))</f>
      </c>
    </row>
    <row r="49" spans="1:5" s="4" customFormat="1" ht="12.75" customHeight="1">
      <c r="A49" s="154" t="s">
        <v>308</v>
      </c>
      <c r="B49" s="160"/>
      <c r="C49" s="160"/>
      <c r="D49" s="159"/>
      <c r="E49" s="277">
        <f>IF(D42="","",D42+IF(E10="",0,E10))</f>
      </c>
    </row>
    <row r="50" spans="1:5" s="4" customFormat="1" ht="12.75" customHeight="1">
      <c r="A50" s="154" t="s">
        <v>309</v>
      </c>
      <c r="B50" s="160"/>
      <c r="C50" s="160"/>
      <c r="D50" s="159"/>
      <c r="E50" s="277">
        <f>IF(D43="","",D43+IF(E14="",0,E14))</f>
      </c>
    </row>
    <row r="51" spans="1:5" s="4" customFormat="1" ht="12.75" customHeight="1">
      <c r="A51" s="151" t="s">
        <v>310</v>
      </c>
      <c r="B51" s="152"/>
      <c r="C51" s="152"/>
      <c r="D51" s="153"/>
      <c r="E51" s="278">
        <f>IF(D44="",IF(E36="","",E36),D44+IF(E36="",0,E36))</f>
      </c>
    </row>
    <row r="52" spans="1:5" ht="12.75" customHeight="1">
      <c r="A52" s="342"/>
      <c r="B52" s="62"/>
      <c r="C52" s="62"/>
      <c r="D52" s="62"/>
      <c r="E52" s="270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9" spans="1:2" ht="12.75">
      <c r="A59" s="61" t="s">
        <v>102</v>
      </c>
      <c r="B59" s="3" t="s">
        <v>103</v>
      </c>
    </row>
  </sheetData>
  <sheetProtection selectLockedCells="1"/>
  <mergeCells count="3">
    <mergeCell ref="A1:D1"/>
    <mergeCell ref="E1:E3"/>
    <mergeCell ref="A4:E4"/>
  </mergeCells>
  <printOptions/>
  <pageMargins left="0.63" right="0.2755905511811024" top="0.5905511811023623" bottom="0.3937007874015748" header="0.35433070866141736" footer="0.1968503937007874"/>
  <pageSetup horizontalDpi="600" verticalDpi="600" orientation="portrait" paperSize="9" scale="95" r:id="rId1"/>
  <headerFooter alignWithMargins="0">
    <oddFooter>&amp;LOptions Estimate&amp;C&amp;P/&amp;N&amp;RPrinted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E60"/>
  <sheetViews>
    <sheetView showGridLines="0" zoomScale="130" zoomScaleNormal="130" zoomScalePageLayoutView="0" workbookViewId="0" topLeftCell="A1">
      <selection activeCell="G12" sqref="G12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29.25" customHeight="1">
      <c r="A1" s="454" t="s">
        <v>316</v>
      </c>
      <c r="B1" s="455"/>
      <c r="C1" s="455"/>
      <c r="D1" s="455"/>
      <c r="E1" s="481" t="s">
        <v>104</v>
      </c>
    </row>
    <row r="2" spans="1:5" ht="27">
      <c r="A2" s="144"/>
      <c r="B2" s="171" t="s">
        <v>318</v>
      </c>
      <c r="C2" s="145"/>
      <c r="D2" s="145"/>
      <c r="E2" s="481"/>
    </row>
    <row r="3" spans="1:5" ht="15.75">
      <c r="A3" s="429" t="s">
        <v>173</v>
      </c>
      <c r="B3" s="146"/>
      <c r="C3" s="146"/>
      <c r="D3" s="146"/>
      <c r="E3" s="481"/>
    </row>
    <row r="4" spans="1:5" ht="12.75" customHeight="1">
      <c r="A4" s="478" t="s">
        <v>317</v>
      </c>
      <c r="B4" s="479"/>
      <c r="C4" s="479"/>
      <c r="D4" s="479"/>
      <c r="E4" s="480"/>
    </row>
    <row r="5" spans="1:5" ht="32.25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6.5" customHeight="1">
      <c r="A6" s="104" t="s">
        <v>15</v>
      </c>
      <c r="B6" s="163" t="s">
        <v>288</v>
      </c>
      <c r="C6" s="105"/>
      <c r="D6" s="106"/>
      <c r="E6" s="106"/>
    </row>
    <row r="7" spans="1:5" ht="12" customHeight="1">
      <c r="A7" s="107" t="s">
        <v>108</v>
      </c>
      <c r="B7" s="108" t="s">
        <v>289</v>
      </c>
      <c r="C7" s="109"/>
      <c r="D7" s="109"/>
      <c r="E7" s="109"/>
    </row>
    <row r="8" spans="1:5" ht="12" customHeight="1">
      <c r="A8" s="107"/>
      <c r="B8" s="110" t="s">
        <v>291</v>
      </c>
      <c r="C8" s="177" t="s">
        <v>124</v>
      </c>
      <c r="D8" s="177" t="s">
        <v>124</v>
      </c>
      <c r="E8" s="177" t="s">
        <v>124</v>
      </c>
    </row>
    <row r="9" spans="1:5" ht="12" customHeight="1">
      <c r="A9" s="111"/>
      <c r="B9" s="112" t="s">
        <v>290</v>
      </c>
      <c r="C9" s="178" t="s">
        <v>124</v>
      </c>
      <c r="D9" s="179" t="s">
        <v>124</v>
      </c>
      <c r="E9" s="179" t="s">
        <v>124</v>
      </c>
    </row>
    <row r="10" spans="1:5" ht="16.5" customHeight="1">
      <c r="A10" s="148" t="s">
        <v>16</v>
      </c>
      <c r="B10" s="162" t="s">
        <v>293</v>
      </c>
      <c r="C10" s="174" t="s">
        <v>124</v>
      </c>
      <c r="D10" s="174" t="s">
        <v>124</v>
      </c>
      <c r="E10" s="174" t="s">
        <v>124</v>
      </c>
    </row>
    <row r="11" spans="1:5" ht="12" customHeight="1">
      <c r="A11" s="107" t="s">
        <v>108</v>
      </c>
      <c r="B11" s="108" t="s">
        <v>292</v>
      </c>
      <c r="C11" s="109" t="s">
        <v>108</v>
      </c>
      <c r="D11" s="11" t="s">
        <v>108</v>
      </c>
      <c r="E11" s="11" t="s">
        <v>108</v>
      </c>
    </row>
    <row r="12" spans="1:5" ht="12" customHeight="1">
      <c r="A12" s="107"/>
      <c r="B12" s="110" t="s">
        <v>291</v>
      </c>
      <c r="C12" s="164"/>
      <c r="D12" s="32"/>
      <c r="E12" s="32"/>
    </row>
    <row r="13" spans="1:5" ht="12" customHeight="1">
      <c r="A13" s="111"/>
      <c r="B13" s="112" t="s">
        <v>290</v>
      </c>
      <c r="C13" s="164"/>
      <c r="D13" s="167"/>
      <c r="E13" s="167"/>
    </row>
    <row r="14" spans="1:5" ht="16.5" customHeight="1">
      <c r="A14" s="148" t="s">
        <v>51</v>
      </c>
      <c r="B14" s="162" t="s">
        <v>294</v>
      </c>
      <c r="C14" s="272">
        <f>IF(C12="",IF(C13="","",C12+C13),C12+C13)</f>
      </c>
      <c r="D14" s="272">
        <f>IF(D12="",IF(D13="","",D12+D13),D12+D13)</f>
      </c>
      <c r="E14" s="272">
        <f>IF(E12="",IF(E13="","",E12+E13),E12+E13)</f>
      </c>
    </row>
    <row r="15" spans="1:5" ht="12" customHeight="1">
      <c r="A15" s="107"/>
      <c r="B15" s="108" t="s">
        <v>57</v>
      </c>
      <c r="C15" s="19"/>
      <c r="D15" s="19"/>
      <c r="E15" s="19"/>
    </row>
    <row r="16" spans="1:5" ht="12" customHeight="1">
      <c r="A16" s="114" t="s">
        <v>108</v>
      </c>
      <c r="B16" s="176" t="s">
        <v>24</v>
      </c>
      <c r="C16" s="109"/>
      <c r="D16" s="34" t="s">
        <v>108</v>
      </c>
      <c r="E16" s="34" t="s">
        <v>108</v>
      </c>
    </row>
    <row r="17" spans="1:5" ht="12" customHeight="1">
      <c r="A17" s="114"/>
      <c r="B17" s="110" t="s">
        <v>291</v>
      </c>
      <c r="C17" s="32"/>
      <c r="D17" s="32"/>
      <c r="E17" s="32"/>
    </row>
    <row r="18" spans="1:5" ht="12" customHeight="1">
      <c r="A18" s="114"/>
      <c r="B18" s="112" t="s">
        <v>290</v>
      </c>
      <c r="C18" s="168"/>
      <c r="D18" s="168"/>
      <c r="E18" s="168"/>
    </row>
    <row r="19" spans="1:5" ht="12" customHeight="1">
      <c r="A19" s="114"/>
      <c r="B19" s="110" t="s">
        <v>295</v>
      </c>
      <c r="C19" s="169"/>
      <c r="D19" s="169"/>
      <c r="E19" s="169"/>
    </row>
    <row r="20" spans="1:5" ht="12" customHeight="1">
      <c r="A20" s="114"/>
      <c r="B20" s="176" t="s">
        <v>296</v>
      </c>
      <c r="C20" s="273">
        <f>IF(C17="",IF(C18="",IF(C19="","",C17+C18+C19),C17+C18+C19),C17+C18+C19)</f>
      </c>
      <c r="D20" s="273">
        <f>IF(D17="",IF(D18="",IF(D19="","",D17+D18+D19),D17+D18+D19),D17+D18+D19)</f>
      </c>
      <c r="E20" s="272">
        <f>IF(E17="",IF(E18="",IF(E19="","",E17+E18+E19),E17+E18+E19),E17+E18+E19)</f>
      </c>
    </row>
    <row r="21" spans="1:5" ht="12" customHeight="1">
      <c r="A21" s="116"/>
      <c r="B21" s="176" t="s">
        <v>218</v>
      </c>
      <c r="C21" s="19"/>
      <c r="D21" s="19"/>
      <c r="E21" s="19"/>
    </row>
    <row r="22" spans="1:5" ht="12" customHeight="1">
      <c r="A22" s="117">
        <v>1</v>
      </c>
      <c r="B22" s="118" t="s">
        <v>123</v>
      </c>
      <c r="C22" s="32"/>
      <c r="D22" s="32"/>
      <c r="E22" s="32"/>
    </row>
    <row r="23" spans="1:5" ht="12" customHeight="1">
      <c r="A23" s="117">
        <v>2</v>
      </c>
      <c r="B23" s="118" t="s">
        <v>0</v>
      </c>
      <c r="C23" s="168"/>
      <c r="D23" s="168"/>
      <c r="E23" s="168"/>
    </row>
    <row r="24" spans="1:5" ht="12" customHeight="1">
      <c r="A24" s="117">
        <v>3</v>
      </c>
      <c r="B24" s="118" t="s">
        <v>122</v>
      </c>
      <c r="C24" s="32"/>
      <c r="D24" s="32"/>
      <c r="E24" s="32"/>
    </row>
    <row r="25" spans="1:5" ht="12" customHeight="1">
      <c r="A25" s="117">
        <v>4</v>
      </c>
      <c r="B25" s="118" t="s">
        <v>32</v>
      </c>
      <c r="C25" s="168"/>
      <c r="D25" s="168"/>
      <c r="E25" s="168"/>
    </row>
    <row r="26" spans="1:5" ht="12" customHeight="1">
      <c r="A26" s="117">
        <v>5</v>
      </c>
      <c r="B26" s="118" t="s">
        <v>229</v>
      </c>
      <c r="C26" s="32"/>
      <c r="D26" s="32"/>
      <c r="E26" s="32"/>
    </row>
    <row r="27" spans="1:5" ht="12" customHeight="1">
      <c r="A27" s="117">
        <v>6</v>
      </c>
      <c r="B27" s="118" t="s">
        <v>36</v>
      </c>
      <c r="C27" s="168"/>
      <c r="D27" s="168"/>
      <c r="E27" s="168"/>
    </row>
    <row r="28" spans="1:5" ht="12" customHeight="1">
      <c r="A28" s="117">
        <v>7</v>
      </c>
      <c r="B28" s="118" t="s">
        <v>120</v>
      </c>
      <c r="C28" s="32"/>
      <c r="D28" s="32"/>
      <c r="E28" s="32"/>
    </row>
    <row r="29" spans="1:5" ht="12" customHeight="1">
      <c r="A29" s="117">
        <v>8</v>
      </c>
      <c r="B29" s="118" t="s">
        <v>119</v>
      </c>
      <c r="C29" s="168"/>
      <c r="D29" s="168"/>
      <c r="E29" s="168"/>
    </row>
    <row r="30" spans="1:5" ht="12" customHeight="1">
      <c r="A30" s="117">
        <v>9</v>
      </c>
      <c r="B30" s="118" t="s">
        <v>118</v>
      </c>
      <c r="C30" s="32"/>
      <c r="D30" s="32"/>
      <c r="E30" s="32"/>
    </row>
    <row r="31" spans="1:5" ht="12" customHeight="1">
      <c r="A31" s="117">
        <v>10</v>
      </c>
      <c r="B31" s="118" t="s">
        <v>43</v>
      </c>
      <c r="C31" s="168"/>
      <c r="D31" s="168"/>
      <c r="E31" s="168"/>
    </row>
    <row r="32" spans="1:5" ht="12" customHeight="1">
      <c r="A32" s="117">
        <v>11</v>
      </c>
      <c r="B32" s="118" t="s">
        <v>115</v>
      </c>
      <c r="C32" s="32"/>
      <c r="D32" s="32"/>
      <c r="E32" s="32"/>
    </row>
    <row r="33" spans="1:5" ht="12" customHeight="1">
      <c r="A33" s="117">
        <v>12</v>
      </c>
      <c r="B33" s="118" t="s">
        <v>116</v>
      </c>
      <c r="C33" s="168"/>
      <c r="D33" s="168"/>
      <c r="E33" s="168"/>
    </row>
    <row r="34" spans="1:5" ht="12" customHeight="1">
      <c r="A34" s="117">
        <v>13</v>
      </c>
      <c r="B34" s="118" t="s">
        <v>117</v>
      </c>
      <c r="C34" s="32"/>
      <c r="D34" s="32"/>
      <c r="E34" s="32"/>
    </row>
    <row r="35" spans="1:5" ht="12" customHeight="1">
      <c r="A35" s="119"/>
      <c r="B35" s="161" t="s">
        <v>297</v>
      </c>
      <c r="C35" s="113"/>
      <c r="D35" s="113"/>
      <c r="E35" s="113"/>
    </row>
    <row r="36" spans="1:5" ht="14.25" customHeight="1">
      <c r="A36" s="119" t="s">
        <v>73</v>
      </c>
      <c r="B36" s="108" t="s">
        <v>298</v>
      </c>
      <c r="C36" s="281">
        <f>IF(C20="",IF(C22="",IF(C23="",IF(C24="",IF(C32="",""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</f>
      </c>
      <c r="D36" s="272">
        <f>IF(D20="",IF(D22="",IF(D23="",IF(D24="",IF(D32="",""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</f>
      </c>
      <c r="E36" s="272">
        <f>IF(E20="",IF(E22="",IF(E23="",IF(E24="",IF(E32="",""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</f>
      </c>
    </row>
    <row r="37" spans="1:5" s="4" customFormat="1" ht="18.75" customHeight="1">
      <c r="A37" s="121" t="s">
        <v>17</v>
      </c>
      <c r="B37" s="170" t="s">
        <v>319</v>
      </c>
      <c r="C37" s="275">
        <f>IF(C6="",IF(C14="",IF(C36="","",C36),C14+IF(C36="",0,C36)),C6+IF(C14="",0,C14)+IF(C36="",0,C36))</f>
      </c>
      <c r="D37" s="10" t="s">
        <v>108</v>
      </c>
      <c r="E37" s="123"/>
    </row>
    <row r="38" spans="1:5" ht="9" customHeight="1">
      <c r="A38" s="340"/>
      <c r="B38" s="21"/>
      <c r="C38" s="125"/>
      <c r="D38" s="126"/>
      <c r="E38" s="127"/>
    </row>
    <row r="39" spans="1:5" s="4" customFormat="1" ht="18" customHeight="1">
      <c r="A39" s="128" t="s">
        <v>52</v>
      </c>
      <c r="B39" s="129" t="s">
        <v>283</v>
      </c>
      <c r="C39" s="130" t="s">
        <v>141</v>
      </c>
      <c r="D39" s="274">
        <f>IF(D6="",IF(D14="",IF(D36="","",D36),D14+IF(D36="",0,D36)),D6+IF(D14="",0,D14)+IF(D36="",0,D36))</f>
      </c>
      <c r="E39" s="132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275">
        <f>IF(C37="",IF(D39="","",D39),C37+IF(D39="",0,D39))</f>
      </c>
      <c r="E40" s="132"/>
    </row>
    <row r="41" spans="1:5" s="4" customFormat="1" ht="12.75" customHeight="1">
      <c r="A41" s="20" t="s">
        <v>301</v>
      </c>
      <c r="B41" s="149"/>
      <c r="C41" s="150"/>
      <c r="D41" s="276">
        <f>IF(C6="",IF(D6="","",D6),C6+IF(D6="",0,D6))</f>
      </c>
      <c r="E41" s="132"/>
    </row>
    <row r="42" spans="1:5" s="4" customFormat="1" ht="12.75" customHeight="1">
      <c r="A42" s="468" t="s">
        <v>302</v>
      </c>
      <c r="B42" s="469"/>
      <c r="C42" s="470"/>
      <c r="D42" s="175" t="s">
        <v>124</v>
      </c>
      <c r="E42" s="132"/>
    </row>
    <row r="43" spans="1:5" s="4" customFormat="1" ht="12.75" customHeight="1">
      <c r="A43" s="468" t="s">
        <v>303</v>
      </c>
      <c r="B43" s="469"/>
      <c r="C43" s="470"/>
      <c r="D43" s="277">
        <f>IF(C14="",IF(D14="","",D14),C14+IF(D14="",0,D14))</f>
      </c>
      <c r="E43" s="132"/>
    </row>
    <row r="44" spans="1:5" s="4" customFormat="1" ht="12.75" customHeight="1">
      <c r="A44" s="465" t="s">
        <v>304</v>
      </c>
      <c r="B44" s="471"/>
      <c r="C44" s="472"/>
      <c r="D44" s="278">
        <f>IF(C36="",IF(D36="","",D36),C36+IF(D36="",0,D36))</f>
      </c>
      <c r="E44" s="132"/>
    </row>
    <row r="45" spans="1:5" s="4" customFormat="1" ht="11.25" customHeight="1">
      <c r="A45" s="341"/>
      <c r="B45" s="139"/>
      <c r="C45" s="140"/>
      <c r="D45" s="141"/>
      <c r="E45" s="18"/>
    </row>
    <row r="46" spans="1:5" s="4" customFormat="1" ht="16.5" customHeight="1">
      <c r="A46" s="128" t="s">
        <v>110</v>
      </c>
      <c r="B46" s="129" t="s">
        <v>305</v>
      </c>
      <c r="C46" s="142"/>
      <c r="D46" s="130" t="s">
        <v>141</v>
      </c>
      <c r="E46" s="279">
        <f>IF(E6="",IF(E14="",IF(E36="","",E36),E14+IF(E36="",0,E36)),E6+IF(E14="",0,E14)+IF(E36="",0,E36))</f>
      </c>
    </row>
    <row r="47" spans="1:5" s="4" customFormat="1" ht="24" customHeight="1">
      <c r="A47" s="121" t="s">
        <v>111</v>
      </c>
      <c r="B47" s="133" t="s">
        <v>138</v>
      </c>
      <c r="C47" s="44"/>
      <c r="D47" s="29" t="s">
        <v>139</v>
      </c>
      <c r="E47" s="279">
        <f>IF(D40="",IF(E46="","",E46),D40+IF(E46="",0,E46))</f>
      </c>
    </row>
    <row r="48" spans="1:5" s="4" customFormat="1" ht="12.75" customHeight="1">
      <c r="A48" s="460" t="s">
        <v>307</v>
      </c>
      <c r="B48" s="473"/>
      <c r="C48" s="473"/>
      <c r="D48" s="474"/>
      <c r="E48" s="280">
        <f>IF(D41="",IF(E6="","",E6),D41+IF(E6="",0,E6))</f>
      </c>
    </row>
    <row r="49" spans="1:5" s="4" customFormat="1" ht="12.75" customHeight="1">
      <c r="A49" s="468" t="s">
        <v>308</v>
      </c>
      <c r="B49" s="477"/>
      <c r="C49" s="477"/>
      <c r="D49" s="476"/>
      <c r="E49" s="175" t="s">
        <v>124</v>
      </c>
    </row>
    <row r="50" spans="1:5" s="4" customFormat="1" ht="12.75" customHeight="1">
      <c r="A50" s="468" t="s">
        <v>309</v>
      </c>
      <c r="B50" s="477"/>
      <c r="C50" s="477"/>
      <c r="D50" s="476"/>
      <c r="E50" s="277">
        <f>IF(D43="","",D43+IF(E14="",0,E14))</f>
      </c>
    </row>
    <row r="51" spans="1:5" s="4" customFormat="1" ht="12.75" customHeight="1">
      <c r="A51" s="465" t="s">
        <v>310</v>
      </c>
      <c r="B51" s="466"/>
      <c r="C51" s="466"/>
      <c r="D51" s="467"/>
      <c r="E51" s="278">
        <f>IF(D44="",IF(E36="","",E36),D44+IF(E36="",0,E36))</f>
      </c>
    </row>
    <row r="52" spans="1:5" ht="12.75" customHeight="1">
      <c r="A52" s="342"/>
      <c r="B52" s="62"/>
      <c r="C52" s="62"/>
      <c r="D52" s="62"/>
      <c r="E52" s="270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9" spans="1:2" ht="12.75">
      <c r="A59" s="61" t="s">
        <v>102</v>
      </c>
      <c r="B59" s="3" t="s">
        <v>103</v>
      </c>
    </row>
    <row r="60" ht="12.75">
      <c r="B60" s="3" t="s">
        <v>320</v>
      </c>
    </row>
  </sheetData>
  <sheetProtection selectLockedCells="1"/>
  <mergeCells count="10">
    <mergeCell ref="E1:E3"/>
    <mergeCell ref="A42:C42"/>
    <mergeCell ref="A43:C43"/>
    <mergeCell ref="A4:E4"/>
    <mergeCell ref="A49:D49"/>
    <mergeCell ref="A50:D50"/>
    <mergeCell ref="A51:D51"/>
    <mergeCell ref="A1:D1"/>
    <mergeCell ref="A48:D48"/>
    <mergeCell ref="A44:C44"/>
  </mergeCells>
  <printOptions/>
  <pageMargins left="0.62" right="0.2755905511811024" top="0.5905511811023623" bottom="0.3937007874015748" header="0.35433070866141736" footer="0.1968503937007874"/>
  <pageSetup horizontalDpi="600" verticalDpi="600" orientation="portrait" paperSize="9" scale="93" r:id="rId1"/>
  <headerFooter alignWithMargins="0">
    <oddFooter>&amp;LScheme Estimate&amp;C&amp;P/&amp;N&amp;RPrinted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/>
  <dimension ref="A1:E60"/>
  <sheetViews>
    <sheetView showGridLines="0" zoomScale="145" zoomScaleNormal="145" zoomScalePageLayoutView="0" workbookViewId="0" topLeftCell="A1">
      <selection activeCell="A3" sqref="A3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29.25" customHeight="1">
      <c r="A1" s="454" t="s">
        <v>322</v>
      </c>
      <c r="B1" s="455"/>
      <c r="C1" s="455"/>
      <c r="D1" s="455"/>
      <c r="E1" s="481" t="s">
        <v>105</v>
      </c>
    </row>
    <row r="2" spans="1:5" ht="21" customHeight="1">
      <c r="A2" s="144"/>
      <c r="B2" s="171" t="s">
        <v>323</v>
      </c>
      <c r="C2" s="145"/>
      <c r="D2" s="145"/>
      <c r="E2" s="481"/>
    </row>
    <row r="3" spans="1:5" ht="15.75">
      <c r="A3" s="429" t="s">
        <v>173</v>
      </c>
      <c r="B3" s="146"/>
      <c r="C3" s="146"/>
      <c r="D3" s="146"/>
      <c r="E3" s="481"/>
    </row>
    <row r="4" spans="1:5" ht="12.75" customHeight="1">
      <c r="A4" s="478" t="s">
        <v>321</v>
      </c>
      <c r="B4" s="479"/>
      <c r="C4" s="479"/>
      <c r="D4" s="479"/>
      <c r="E4" s="480"/>
    </row>
    <row r="5" spans="1:5" ht="30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5.75" customHeight="1">
      <c r="A6" s="104" t="s">
        <v>15</v>
      </c>
      <c r="B6" s="163" t="s">
        <v>288</v>
      </c>
      <c r="C6" s="106"/>
      <c r="D6" s="106"/>
      <c r="E6" s="106"/>
    </row>
    <row r="7" spans="1:5" ht="12" customHeight="1">
      <c r="A7" s="107" t="s">
        <v>108</v>
      </c>
      <c r="B7" s="108" t="s">
        <v>289</v>
      </c>
      <c r="C7" s="109"/>
      <c r="D7" s="109"/>
      <c r="E7" s="109"/>
    </row>
    <row r="8" spans="1:5" ht="12" customHeight="1">
      <c r="A8" s="107"/>
      <c r="B8" s="110" t="s">
        <v>291</v>
      </c>
      <c r="C8" s="177" t="s">
        <v>124</v>
      </c>
      <c r="D8" s="177" t="s">
        <v>124</v>
      </c>
      <c r="E8" s="177" t="s">
        <v>124</v>
      </c>
    </row>
    <row r="9" spans="1:5" ht="12" customHeight="1">
      <c r="A9" s="111"/>
      <c r="B9" s="112" t="s">
        <v>290</v>
      </c>
      <c r="C9" s="178" t="s">
        <v>124</v>
      </c>
      <c r="D9" s="179" t="s">
        <v>124</v>
      </c>
      <c r="E9" s="179" t="s">
        <v>124</v>
      </c>
    </row>
    <row r="10" spans="1:5" ht="16.5" customHeight="1">
      <c r="A10" s="148" t="s">
        <v>16</v>
      </c>
      <c r="B10" s="162" t="s">
        <v>293</v>
      </c>
      <c r="C10" s="174" t="s">
        <v>124</v>
      </c>
      <c r="D10" s="174" t="s">
        <v>124</v>
      </c>
      <c r="E10" s="174" t="s">
        <v>124</v>
      </c>
    </row>
    <row r="11" spans="1:5" ht="12" customHeight="1">
      <c r="A11" s="107" t="s">
        <v>108</v>
      </c>
      <c r="B11" s="108" t="s">
        <v>292</v>
      </c>
      <c r="C11" s="109" t="s">
        <v>108</v>
      </c>
      <c r="D11" s="11" t="s">
        <v>108</v>
      </c>
      <c r="E11" s="11" t="s">
        <v>108</v>
      </c>
    </row>
    <row r="12" spans="1:5" ht="12" customHeight="1">
      <c r="A12" s="107"/>
      <c r="B12" s="110" t="s">
        <v>291</v>
      </c>
      <c r="C12" s="32"/>
      <c r="D12" s="32"/>
      <c r="E12" s="32"/>
    </row>
    <row r="13" spans="1:5" ht="12" customHeight="1">
      <c r="A13" s="111"/>
      <c r="B13" s="112" t="s">
        <v>290</v>
      </c>
      <c r="C13" s="32"/>
      <c r="D13" s="32"/>
      <c r="E13" s="167"/>
    </row>
    <row r="14" spans="1:5" ht="15" customHeight="1">
      <c r="A14" s="148" t="s">
        <v>51</v>
      </c>
      <c r="B14" s="162" t="s">
        <v>294</v>
      </c>
      <c r="C14" s="266">
        <f>SUM(C12:C13)</f>
        <v>0</v>
      </c>
      <c r="D14" s="266">
        <f>SUM(D12:D13)</f>
        <v>0</v>
      </c>
      <c r="E14" s="266">
        <f>SUM(E12:E13)</f>
        <v>0</v>
      </c>
    </row>
    <row r="15" spans="1:5" ht="12" customHeight="1">
      <c r="A15" s="107"/>
      <c r="B15" s="108" t="s">
        <v>57</v>
      </c>
      <c r="C15" s="19"/>
      <c r="D15" s="19"/>
      <c r="E15" s="19"/>
    </row>
    <row r="16" spans="1:5" ht="12" customHeight="1">
      <c r="A16" s="114" t="s">
        <v>108</v>
      </c>
      <c r="B16" s="176" t="s">
        <v>24</v>
      </c>
      <c r="C16" s="109"/>
      <c r="D16" s="34" t="s">
        <v>108</v>
      </c>
      <c r="E16" s="34" t="s">
        <v>108</v>
      </c>
    </row>
    <row r="17" spans="1:5" ht="12" customHeight="1">
      <c r="A17" s="114"/>
      <c r="B17" s="110" t="s">
        <v>291</v>
      </c>
      <c r="C17" s="32"/>
      <c r="D17" s="32"/>
      <c r="E17" s="32"/>
    </row>
    <row r="18" spans="1:5" ht="12" customHeight="1">
      <c r="A18" s="114"/>
      <c r="B18" s="112" t="s">
        <v>290</v>
      </c>
      <c r="C18" s="168"/>
      <c r="D18" s="168"/>
      <c r="E18" s="168"/>
    </row>
    <row r="19" spans="1:5" ht="12" customHeight="1">
      <c r="A19" s="114"/>
      <c r="B19" s="110" t="s">
        <v>295</v>
      </c>
      <c r="C19" s="169"/>
      <c r="D19" s="169"/>
      <c r="E19" s="169"/>
    </row>
    <row r="20" spans="1:5" ht="12" customHeight="1">
      <c r="A20" s="114"/>
      <c r="B20" s="176" t="s">
        <v>296</v>
      </c>
      <c r="C20" s="267">
        <f>SUM(C17:C19)</f>
        <v>0</v>
      </c>
      <c r="D20" s="115"/>
      <c r="E20" s="113"/>
    </row>
    <row r="21" spans="1:5" ht="12" customHeight="1">
      <c r="A21" s="116"/>
      <c r="B21" s="176" t="s">
        <v>218</v>
      </c>
      <c r="C21" s="19"/>
      <c r="D21" s="19"/>
      <c r="E21" s="19"/>
    </row>
    <row r="22" spans="1:5" ht="12" customHeight="1">
      <c r="A22" s="117">
        <v>1</v>
      </c>
      <c r="B22" s="118" t="s">
        <v>123</v>
      </c>
      <c r="C22" s="32"/>
      <c r="D22" s="32"/>
      <c r="E22" s="32"/>
    </row>
    <row r="23" spans="1:5" ht="12" customHeight="1">
      <c r="A23" s="117">
        <v>2</v>
      </c>
      <c r="B23" s="118" t="s">
        <v>0</v>
      </c>
      <c r="C23" s="168"/>
      <c r="D23" s="168"/>
      <c r="E23" s="168"/>
    </row>
    <row r="24" spans="1:5" ht="12" customHeight="1">
      <c r="A24" s="117">
        <v>3</v>
      </c>
      <c r="B24" s="118" t="s">
        <v>122</v>
      </c>
      <c r="C24" s="32"/>
      <c r="D24" s="32"/>
      <c r="E24" s="32"/>
    </row>
    <row r="25" spans="1:5" ht="12" customHeight="1">
      <c r="A25" s="117">
        <v>4</v>
      </c>
      <c r="B25" s="118" t="s">
        <v>32</v>
      </c>
      <c r="C25" s="168"/>
      <c r="D25" s="168"/>
      <c r="E25" s="168"/>
    </row>
    <row r="26" spans="1:5" ht="12" customHeight="1">
      <c r="A26" s="117">
        <v>5</v>
      </c>
      <c r="B26" s="118" t="s">
        <v>229</v>
      </c>
      <c r="C26" s="32"/>
      <c r="D26" s="32"/>
      <c r="E26" s="32"/>
    </row>
    <row r="27" spans="1:5" ht="12" customHeight="1">
      <c r="A27" s="117">
        <v>6</v>
      </c>
      <c r="B27" s="118" t="s">
        <v>36</v>
      </c>
      <c r="C27" s="168"/>
      <c r="D27" s="168"/>
      <c r="E27" s="168"/>
    </row>
    <row r="28" spans="1:5" ht="12" customHeight="1">
      <c r="A28" s="117">
        <v>7</v>
      </c>
      <c r="B28" s="118" t="s">
        <v>120</v>
      </c>
      <c r="C28" s="32"/>
      <c r="D28" s="32"/>
      <c r="E28" s="32"/>
    </row>
    <row r="29" spans="1:5" ht="12" customHeight="1">
      <c r="A29" s="117">
        <v>8</v>
      </c>
      <c r="B29" s="118" t="s">
        <v>119</v>
      </c>
      <c r="C29" s="168"/>
      <c r="D29" s="168"/>
      <c r="E29" s="168"/>
    </row>
    <row r="30" spans="1:5" ht="12" customHeight="1">
      <c r="A30" s="117">
        <v>9</v>
      </c>
      <c r="B30" s="118" t="s">
        <v>118</v>
      </c>
      <c r="C30" s="32"/>
      <c r="D30" s="32"/>
      <c r="E30" s="32"/>
    </row>
    <row r="31" spans="1:5" ht="12" customHeight="1">
      <c r="A31" s="117">
        <v>10</v>
      </c>
      <c r="B31" s="118" t="s">
        <v>43</v>
      </c>
      <c r="C31" s="168"/>
      <c r="D31" s="168"/>
      <c r="E31" s="168"/>
    </row>
    <row r="32" spans="1:5" ht="12" customHeight="1">
      <c r="A32" s="117">
        <v>11</v>
      </c>
      <c r="B32" s="118" t="s">
        <v>115</v>
      </c>
      <c r="C32" s="32"/>
      <c r="D32" s="32"/>
      <c r="E32" s="32"/>
    </row>
    <row r="33" spans="1:5" ht="12" customHeight="1">
      <c r="A33" s="117">
        <v>12</v>
      </c>
      <c r="B33" s="118" t="s">
        <v>116</v>
      </c>
      <c r="C33" s="168"/>
      <c r="D33" s="168"/>
      <c r="E33" s="168"/>
    </row>
    <row r="34" spans="1:5" ht="12" customHeight="1">
      <c r="A34" s="117">
        <v>13</v>
      </c>
      <c r="B34" s="118" t="s">
        <v>117</v>
      </c>
      <c r="C34" s="32">
        <v>0</v>
      </c>
      <c r="D34" s="32"/>
      <c r="E34" s="32"/>
    </row>
    <row r="35" spans="1:5" ht="15" customHeight="1">
      <c r="A35" s="119"/>
      <c r="B35" s="161" t="s">
        <v>297</v>
      </c>
      <c r="C35" s="266">
        <f>SUM(C22:C34)</f>
        <v>0</v>
      </c>
      <c r="D35" s="266">
        <f>SUM(D22:D34)</f>
        <v>0</v>
      </c>
      <c r="E35" s="266">
        <f>SUM(E22:E34)</f>
        <v>0</v>
      </c>
    </row>
    <row r="36" spans="1:5" ht="15.75" customHeight="1">
      <c r="A36" s="119" t="s">
        <v>73</v>
      </c>
      <c r="B36" s="108" t="s">
        <v>298</v>
      </c>
      <c r="C36" s="268">
        <f>C20+C35</f>
        <v>0</v>
      </c>
      <c r="D36" s="10"/>
      <c r="E36" s="269"/>
    </row>
    <row r="37" spans="1:5" s="4" customFormat="1" ht="18.75" customHeight="1">
      <c r="A37" s="121" t="s">
        <v>17</v>
      </c>
      <c r="B37" s="170" t="s">
        <v>324</v>
      </c>
      <c r="C37" s="134">
        <f>C6+C14+C36</f>
        <v>0</v>
      </c>
      <c r="D37" s="10" t="s">
        <v>108</v>
      </c>
      <c r="E37" s="10"/>
    </row>
    <row r="38" spans="1:5" ht="9" customHeight="1">
      <c r="A38" s="340"/>
      <c r="B38" s="21"/>
      <c r="C38" s="125"/>
      <c r="D38" s="126"/>
      <c r="E38" s="127"/>
    </row>
    <row r="39" spans="1:5" s="4" customFormat="1" ht="18" customHeight="1">
      <c r="A39" s="128" t="s">
        <v>52</v>
      </c>
      <c r="B39" s="129" t="s">
        <v>283</v>
      </c>
      <c r="C39" s="130" t="s">
        <v>141</v>
      </c>
      <c r="D39" s="131">
        <f>D6+D14+D36</f>
        <v>0</v>
      </c>
      <c r="E39" s="132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134">
        <f>C37+D39</f>
        <v>0</v>
      </c>
      <c r="E40" s="132"/>
    </row>
    <row r="41" spans="1:5" s="4" customFormat="1" ht="12.75" customHeight="1">
      <c r="A41" s="20" t="s">
        <v>301</v>
      </c>
      <c r="B41" s="149"/>
      <c r="C41" s="150"/>
      <c r="D41" s="135">
        <f>C6+D6</f>
        <v>0</v>
      </c>
      <c r="E41" s="132"/>
    </row>
    <row r="42" spans="1:5" s="4" customFormat="1" ht="12.75" customHeight="1">
      <c r="A42" s="154" t="s">
        <v>302</v>
      </c>
      <c r="B42" s="155"/>
      <c r="C42" s="90"/>
      <c r="D42" s="175" t="s">
        <v>124</v>
      </c>
      <c r="E42" s="132"/>
    </row>
    <row r="43" spans="1:5" s="4" customFormat="1" ht="12.75" customHeight="1">
      <c r="A43" s="154" t="s">
        <v>303</v>
      </c>
      <c r="B43" s="155"/>
      <c r="C43" s="90"/>
      <c r="D43" s="136">
        <f>C14+D14</f>
        <v>0</v>
      </c>
      <c r="E43" s="132"/>
    </row>
    <row r="44" spans="1:5" s="4" customFormat="1" ht="12.75" customHeight="1">
      <c r="A44" s="151" t="s">
        <v>304</v>
      </c>
      <c r="B44" s="91"/>
      <c r="C44" s="156"/>
      <c r="D44" s="137">
        <f>C36+D36</f>
        <v>0</v>
      </c>
      <c r="E44" s="132"/>
    </row>
    <row r="45" spans="1:5" s="4" customFormat="1" ht="11.25" customHeight="1">
      <c r="A45" s="341"/>
      <c r="B45" s="139"/>
      <c r="C45" s="140"/>
      <c r="D45" s="141"/>
      <c r="E45" s="18"/>
    </row>
    <row r="46" spans="1:5" s="4" customFormat="1" ht="16.5" customHeight="1">
      <c r="A46" s="128" t="s">
        <v>110</v>
      </c>
      <c r="B46" s="129" t="s">
        <v>305</v>
      </c>
      <c r="C46" s="142"/>
      <c r="D46" s="130" t="s">
        <v>141</v>
      </c>
      <c r="E46" s="17">
        <f>E6+E14+E36</f>
        <v>0</v>
      </c>
    </row>
    <row r="47" spans="1:5" s="4" customFormat="1" ht="24" customHeight="1">
      <c r="A47" s="121" t="s">
        <v>111</v>
      </c>
      <c r="B47" s="133" t="s">
        <v>306</v>
      </c>
      <c r="C47" s="44"/>
      <c r="D47" s="29" t="s">
        <v>139</v>
      </c>
      <c r="E47" s="17">
        <f>D40+E46</f>
        <v>0</v>
      </c>
    </row>
    <row r="48" spans="1:5" s="4" customFormat="1" ht="12.75" customHeight="1">
      <c r="A48" s="20" t="s">
        <v>307</v>
      </c>
      <c r="B48" s="157"/>
      <c r="C48" s="157"/>
      <c r="D48" s="158"/>
      <c r="E48" s="143">
        <f>C6+D6+E6</f>
        <v>0</v>
      </c>
    </row>
    <row r="49" spans="1:5" s="4" customFormat="1" ht="12.75" customHeight="1">
      <c r="A49" s="154" t="s">
        <v>308</v>
      </c>
      <c r="B49" s="160"/>
      <c r="C49" s="160"/>
      <c r="D49" s="159"/>
      <c r="E49" s="175" t="s">
        <v>124</v>
      </c>
    </row>
    <row r="50" spans="1:5" s="4" customFormat="1" ht="12.75" customHeight="1">
      <c r="A50" s="154" t="s">
        <v>309</v>
      </c>
      <c r="B50" s="160"/>
      <c r="C50" s="160"/>
      <c r="D50" s="159"/>
      <c r="E50" s="136">
        <f>C14+D14+E14</f>
        <v>0</v>
      </c>
    </row>
    <row r="51" spans="1:5" s="4" customFormat="1" ht="12.75" customHeight="1">
      <c r="A51" s="151" t="s">
        <v>310</v>
      </c>
      <c r="B51" s="152"/>
      <c r="C51" s="152"/>
      <c r="D51" s="153"/>
      <c r="E51" s="137">
        <f>C36+D36+E36</f>
        <v>0</v>
      </c>
    </row>
    <row r="52" spans="1:5" ht="12.75" customHeight="1">
      <c r="A52" s="342"/>
      <c r="B52" s="62"/>
      <c r="C52" s="62"/>
      <c r="D52" s="62"/>
      <c r="E52" s="270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8" spans="1:5" ht="12.75">
      <c r="A58" s="62"/>
      <c r="B58" s="62"/>
      <c r="C58" s="62"/>
      <c r="D58" s="62"/>
      <c r="E58" s="85"/>
    </row>
    <row r="59" spans="1:5" ht="12.75">
      <c r="A59" s="271" t="s">
        <v>102</v>
      </c>
      <c r="B59" s="62" t="s">
        <v>103</v>
      </c>
      <c r="C59" s="62"/>
      <c r="D59" s="62"/>
      <c r="E59" s="62"/>
    </row>
    <row r="60" spans="1:5" ht="12.75">
      <c r="A60" s="62"/>
      <c r="B60" s="62" t="s">
        <v>320</v>
      </c>
      <c r="C60" s="62"/>
      <c r="D60" s="62"/>
      <c r="E60" s="62"/>
    </row>
  </sheetData>
  <sheetProtection selectLockedCells="1"/>
  <mergeCells count="3">
    <mergeCell ref="A1:D1"/>
    <mergeCell ref="E1:E3"/>
    <mergeCell ref="A4:E4"/>
  </mergeCells>
  <printOptions/>
  <pageMargins left="0.64" right="0.2755905511811024" top="0.5905511811023623" bottom="0.3937007874015748" header="0.35433070866141736" footer="0.1968503937007874"/>
  <pageSetup horizontalDpi="600" verticalDpi="600" orientation="portrait" paperSize="9" scale="92" r:id="rId1"/>
  <headerFooter alignWithMargins="0">
    <oddFooter>&amp;LPre-design Estimate&amp;C&amp;P/&amp;N&amp;RPrinted 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E61"/>
  <sheetViews>
    <sheetView showGridLines="0" tabSelected="1"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60" customHeight="1">
      <c r="A1" s="482" t="s">
        <v>401</v>
      </c>
      <c r="B1" s="455"/>
      <c r="C1" s="455"/>
      <c r="D1" s="455"/>
      <c r="E1" s="481" t="s">
        <v>106</v>
      </c>
    </row>
    <row r="2" spans="1:5" ht="12.75">
      <c r="A2" s="144"/>
      <c r="B2" s="145"/>
      <c r="C2" s="145"/>
      <c r="D2" s="145"/>
      <c r="E2" s="481"/>
    </row>
    <row r="3" spans="1:5" ht="15.75">
      <c r="A3" s="429" t="s">
        <v>173</v>
      </c>
      <c r="B3" s="146"/>
      <c r="C3" s="146"/>
      <c r="D3" s="146"/>
      <c r="E3" s="481"/>
    </row>
    <row r="4" spans="1:5" ht="12.75" customHeight="1">
      <c r="A4" s="478" t="s">
        <v>326</v>
      </c>
      <c r="B4" s="479"/>
      <c r="C4" s="479"/>
      <c r="D4" s="479"/>
      <c r="E4" s="480"/>
    </row>
    <row r="5" spans="1:5" ht="30.75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6.5" customHeight="1">
      <c r="A6" s="104" t="s">
        <v>15</v>
      </c>
      <c r="B6" s="163" t="s">
        <v>288</v>
      </c>
      <c r="C6" s="105"/>
      <c r="D6" s="106"/>
      <c r="E6" s="106"/>
    </row>
    <row r="7" spans="1:5" ht="12" customHeight="1">
      <c r="A7" s="107" t="s">
        <v>108</v>
      </c>
      <c r="B7" s="108" t="s">
        <v>289</v>
      </c>
      <c r="C7" s="109"/>
      <c r="D7" s="109"/>
      <c r="E7" s="109"/>
    </row>
    <row r="8" spans="1:5" ht="12" customHeight="1">
      <c r="A8" s="107"/>
      <c r="B8" s="110" t="s">
        <v>291</v>
      </c>
      <c r="C8" s="177" t="s">
        <v>124</v>
      </c>
      <c r="D8" s="177" t="s">
        <v>124</v>
      </c>
      <c r="E8" s="177" t="s">
        <v>124</v>
      </c>
    </row>
    <row r="9" spans="1:5" ht="12" customHeight="1">
      <c r="A9" s="111"/>
      <c r="B9" s="112" t="s">
        <v>290</v>
      </c>
      <c r="C9" s="178" t="s">
        <v>124</v>
      </c>
      <c r="D9" s="179" t="s">
        <v>124</v>
      </c>
      <c r="E9" s="179" t="s">
        <v>124</v>
      </c>
    </row>
    <row r="10" spans="1:5" ht="16.5" customHeight="1">
      <c r="A10" s="148" t="s">
        <v>16</v>
      </c>
      <c r="B10" s="162" t="s">
        <v>293</v>
      </c>
      <c r="C10" s="174" t="s">
        <v>124</v>
      </c>
      <c r="D10" s="174" t="s">
        <v>124</v>
      </c>
      <c r="E10" s="174" t="s">
        <v>124</v>
      </c>
    </row>
    <row r="11" spans="1:5" ht="12" customHeight="1">
      <c r="A11" s="107" t="s">
        <v>108</v>
      </c>
      <c r="B11" s="108" t="s">
        <v>292</v>
      </c>
      <c r="C11" s="109" t="s">
        <v>108</v>
      </c>
      <c r="D11" s="11" t="s">
        <v>108</v>
      </c>
      <c r="E11" s="11" t="s">
        <v>108</v>
      </c>
    </row>
    <row r="12" spans="1:5" ht="12" customHeight="1">
      <c r="A12" s="107"/>
      <c r="B12" s="110" t="s">
        <v>291</v>
      </c>
      <c r="C12" s="177" t="s">
        <v>124</v>
      </c>
      <c r="D12" s="177" t="s">
        <v>124</v>
      </c>
      <c r="E12" s="177" t="s">
        <v>124</v>
      </c>
    </row>
    <row r="13" spans="1:5" ht="12" customHeight="1">
      <c r="A13" s="111"/>
      <c r="B13" s="112" t="s">
        <v>290</v>
      </c>
      <c r="C13" s="178" t="s">
        <v>124</v>
      </c>
      <c r="D13" s="178" t="s">
        <v>124</v>
      </c>
      <c r="E13" s="178" t="s">
        <v>124</v>
      </c>
    </row>
    <row r="14" spans="1:5" ht="18" customHeight="1">
      <c r="A14" s="148" t="s">
        <v>51</v>
      </c>
      <c r="B14" s="162" t="s">
        <v>294</v>
      </c>
      <c r="C14" s="180" t="s">
        <v>124</v>
      </c>
      <c r="D14" s="180" t="s">
        <v>124</v>
      </c>
      <c r="E14" s="180" t="s">
        <v>124</v>
      </c>
    </row>
    <row r="15" spans="1:5" ht="12" customHeight="1">
      <c r="A15" s="107"/>
      <c r="B15" s="108" t="s">
        <v>57</v>
      </c>
      <c r="C15" s="19"/>
      <c r="D15" s="19"/>
      <c r="E15" s="19"/>
    </row>
    <row r="16" spans="1:5" ht="12" customHeight="1">
      <c r="A16" s="114" t="s">
        <v>108</v>
      </c>
      <c r="B16" s="176" t="s">
        <v>24</v>
      </c>
      <c r="C16" s="109"/>
      <c r="D16" s="34" t="s">
        <v>108</v>
      </c>
      <c r="E16" s="34" t="s">
        <v>108</v>
      </c>
    </row>
    <row r="17" spans="1:5" ht="12" customHeight="1">
      <c r="A17" s="114"/>
      <c r="B17" s="110" t="s">
        <v>291</v>
      </c>
      <c r="C17" s="32"/>
      <c r="D17" s="32"/>
      <c r="E17" s="32"/>
    </row>
    <row r="18" spans="1:5" ht="12" customHeight="1">
      <c r="A18" s="114"/>
      <c r="B18" s="112" t="s">
        <v>290</v>
      </c>
      <c r="C18" s="168"/>
      <c r="D18" s="168"/>
      <c r="E18" s="168"/>
    </row>
    <row r="19" spans="1:5" ht="12" customHeight="1">
      <c r="A19" s="114"/>
      <c r="B19" s="110" t="s">
        <v>295</v>
      </c>
      <c r="C19" s="169"/>
      <c r="D19" s="169"/>
      <c r="E19" s="169"/>
    </row>
    <row r="20" spans="1:5" ht="12" customHeight="1">
      <c r="A20" s="114"/>
      <c r="B20" s="176" t="s">
        <v>296</v>
      </c>
      <c r="C20" s="273">
        <f>IF(C17="",IF(C18="",IF(C19="","",C17+C18+C19),C17+C18+C19),C17+C18+C19)</f>
      </c>
      <c r="D20" s="273">
        <f>IF(D17="",IF(D18="",IF(D19="","",D17+D18+D19),D17+D18+D19),D17+D18+D19)</f>
      </c>
      <c r="E20" s="272">
        <f>IF(E17="",IF(E18="",IF(E19="","",E17+E18+E19),E17+E18+E19),E17+E18+E19)</f>
      </c>
    </row>
    <row r="21" spans="1:5" ht="12" customHeight="1">
      <c r="A21" s="116"/>
      <c r="B21" s="176" t="s">
        <v>218</v>
      </c>
      <c r="C21" s="19"/>
      <c r="D21" s="19"/>
      <c r="E21" s="19"/>
    </row>
    <row r="22" spans="1:5" ht="12" customHeight="1">
      <c r="A22" s="117">
        <v>1</v>
      </c>
      <c r="B22" s="118" t="s">
        <v>123</v>
      </c>
      <c r="C22" s="32"/>
      <c r="D22" s="32"/>
      <c r="E22" s="32"/>
    </row>
    <row r="23" spans="1:5" ht="12" customHeight="1">
      <c r="A23" s="117">
        <v>2</v>
      </c>
      <c r="B23" s="118" t="s">
        <v>0</v>
      </c>
      <c r="C23" s="168"/>
      <c r="D23" s="168"/>
      <c r="E23" s="168"/>
    </row>
    <row r="24" spans="1:5" ht="12" customHeight="1">
      <c r="A24" s="117">
        <v>3</v>
      </c>
      <c r="B24" s="118" t="s">
        <v>122</v>
      </c>
      <c r="C24" s="32"/>
      <c r="D24" s="32"/>
      <c r="E24" s="32"/>
    </row>
    <row r="25" spans="1:5" ht="12" customHeight="1">
      <c r="A25" s="117">
        <v>4</v>
      </c>
      <c r="B25" s="118" t="s">
        <v>32</v>
      </c>
      <c r="C25" s="168"/>
      <c r="D25" s="168"/>
      <c r="E25" s="168"/>
    </row>
    <row r="26" spans="1:5" ht="12" customHeight="1">
      <c r="A26" s="117">
        <v>5</v>
      </c>
      <c r="B26" s="118" t="s">
        <v>229</v>
      </c>
      <c r="C26" s="32"/>
      <c r="D26" s="32"/>
      <c r="E26" s="32"/>
    </row>
    <row r="27" spans="1:5" ht="12" customHeight="1">
      <c r="A27" s="117">
        <v>6</v>
      </c>
      <c r="B27" s="118" t="s">
        <v>36</v>
      </c>
      <c r="C27" s="168"/>
      <c r="D27" s="168"/>
      <c r="E27" s="168"/>
    </row>
    <row r="28" spans="1:5" ht="12" customHeight="1">
      <c r="A28" s="117">
        <v>7</v>
      </c>
      <c r="B28" s="118" t="s">
        <v>120</v>
      </c>
      <c r="C28" s="32"/>
      <c r="D28" s="32"/>
      <c r="E28" s="32"/>
    </row>
    <row r="29" spans="1:5" ht="12" customHeight="1">
      <c r="A29" s="117">
        <v>8</v>
      </c>
      <c r="B29" s="118" t="s">
        <v>119</v>
      </c>
      <c r="C29" s="168"/>
      <c r="D29" s="168"/>
      <c r="E29" s="168"/>
    </row>
    <row r="30" spans="1:5" ht="12" customHeight="1">
      <c r="A30" s="117">
        <v>9</v>
      </c>
      <c r="B30" s="118" t="s">
        <v>118</v>
      </c>
      <c r="C30" s="32"/>
      <c r="D30" s="32"/>
      <c r="E30" s="32"/>
    </row>
    <row r="31" spans="1:5" ht="12" customHeight="1">
      <c r="A31" s="117">
        <v>10</v>
      </c>
      <c r="B31" s="118" t="s">
        <v>43</v>
      </c>
      <c r="C31" s="168"/>
      <c r="D31" s="168"/>
      <c r="E31" s="168"/>
    </row>
    <row r="32" spans="1:5" ht="12" customHeight="1">
      <c r="A32" s="117">
        <v>11</v>
      </c>
      <c r="B32" s="118" t="s">
        <v>115</v>
      </c>
      <c r="C32" s="32"/>
      <c r="D32" s="32"/>
      <c r="E32" s="32"/>
    </row>
    <row r="33" spans="1:5" ht="12" customHeight="1">
      <c r="A33" s="117">
        <v>12</v>
      </c>
      <c r="B33" s="118" t="s">
        <v>116</v>
      </c>
      <c r="C33" s="168"/>
      <c r="D33" s="168"/>
      <c r="E33" s="168"/>
    </row>
    <row r="34" spans="1:5" ht="12" customHeight="1">
      <c r="A34" s="117">
        <v>13</v>
      </c>
      <c r="B34" s="118" t="s">
        <v>117</v>
      </c>
      <c r="C34" s="32"/>
      <c r="D34" s="32"/>
      <c r="E34" s="32"/>
    </row>
    <row r="35" spans="1:5" ht="14.25" customHeight="1">
      <c r="A35" s="119"/>
      <c r="B35" s="161" t="s">
        <v>297</v>
      </c>
      <c r="C35" s="113"/>
      <c r="D35" s="113"/>
      <c r="E35" s="113"/>
    </row>
    <row r="36" spans="1:5" ht="16.5" customHeight="1">
      <c r="A36" s="119" t="s">
        <v>73</v>
      </c>
      <c r="B36" s="108" t="s">
        <v>298</v>
      </c>
      <c r="C36" s="281">
        <f>IF(C20="",IF(C22="",IF(C23="",IF(C24="",IF(C32="",""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</f>
      </c>
      <c r="D36" s="272">
        <f>IF(D20="",IF(D22="",IF(D23="",IF(D24="",IF(D32="",""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</f>
      </c>
      <c r="E36" s="272">
        <f>IF(E20="",IF(E22="",IF(E23="",IF(E24="",IF(E32="",""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</f>
      </c>
    </row>
    <row r="37" spans="1:5" s="4" customFormat="1" ht="18.75" customHeight="1">
      <c r="A37" s="121" t="s">
        <v>17</v>
      </c>
      <c r="B37" s="170" t="s">
        <v>327</v>
      </c>
      <c r="C37" s="134"/>
      <c r="D37" s="10" t="s">
        <v>108</v>
      </c>
      <c r="E37" s="123"/>
    </row>
    <row r="38" spans="1:5" ht="9" customHeight="1">
      <c r="A38" s="340"/>
      <c r="B38" s="21"/>
      <c r="C38" s="125"/>
      <c r="D38" s="126"/>
      <c r="E38" s="127"/>
    </row>
    <row r="39" spans="1:5" s="4" customFormat="1" ht="18" customHeight="1">
      <c r="A39" s="128" t="s">
        <v>52</v>
      </c>
      <c r="B39" s="129" t="s">
        <v>283</v>
      </c>
      <c r="C39" s="130" t="s">
        <v>166</v>
      </c>
      <c r="D39" s="131"/>
      <c r="E39" s="132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275">
        <f>IF(C37="",IF(D39="","",D39),C37+IF(D39="",0,D39))</f>
      </c>
      <c r="E40" s="132"/>
    </row>
    <row r="41" spans="1:5" s="4" customFormat="1" ht="12.75" customHeight="1">
      <c r="A41" s="20" t="s">
        <v>301</v>
      </c>
      <c r="B41" s="149"/>
      <c r="C41" s="150"/>
      <c r="D41" s="276">
        <f>IF(C6="",IF(D6="","",D6),C6+IF(D6="",0,D6))</f>
      </c>
      <c r="E41" s="132"/>
    </row>
    <row r="42" spans="1:5" s="4" customFormat="1" ht="12.75" customHeight="1">
      <c r="A42" s="154" t="s">
        <v>302</v>
      </c>
      <c r="B42" s="155"/>
      <c r="C42" s="90"/>
      <c r="D42" s="175" t="s">
        <v>124</v>
      </c>
      <c r="E42" s="132"/>
    </row>
    <row r="43" spans="1:5" s="4" customFormat="1" ht="12.75" customHeight="1">
      <c r="A43" s="154" t="s">
        <v>303</v>
      </c>
      <c r="B43" s="155"/>
      <c r="C43" s="90"/>
      <c r="D43" s="175" t="s">
        <v>124</v>
      </c>
      <c r="E43" s="132"/>
    </row>
    <row r="44" spans="1:5" s="4" customFormat="1" ht="12.75" customHeight="1">
      <c r="A44" s="151" t="s">
        <v>304</v>
      </c>
      <c r="B44" s="91"/>
      <c r="C44" s="156"/>
      <c r="D44" s="278">
        <f>IF(C36="",IF(D36="","",D36),C36+IF(D36="",0,D36))</f>
      </c>
      <c r="E44" s="132"/>
    </row>
    <row r="45" spans="1:5" s="4" customFormat="1" ht="11.25" customHeight="1">
      <c r="A45" s="341"/>
      <c r="B45" s="139"/>
      <c r="C45" s="140"/>
      <c r="D45" s="141"/>
      <c r="E45" s="18"/>
    </row>
    <row r="46" spans="1:5" s="4" customFormat="1" ht="16.5" customHeight="1">
      <c r="A46" s="128" t="s">
        <v>110</v>
      </c>
      <c r="B46" s="129" t="s">
        <v>328</v>
      </c>
      <c r="C46" s="142"/>
      <c r="D46" s="130" t="s">
        <v>166</v>
      </c>
      <c r="E46" s="17"/>
    </row>
    <row r="47" spans="1:5" s="4" customFormat="1" ht="24" customHeight="1">
      <c r="A47" s="121" t="s">
        <v>111</v>
      </c>
      <c r="B47" s="133" t="s">
        <v>306</v>
      </c>
      <c r="C47" s="44"/>
      <c r="D47" s="29" t="s">
        <v>139</v>
      </c>
      <c r="E47" s="279">
        <f>IF(D40="",IF(E46="","",E46),D40+IF(E46="",0,E46))</f>
      </c>
    </row>
    <row r="48" spans="1:5" s="4" customFormat="1" ht="12.75" customHeight="1">
      <c r="A48" s="20" t="s">
        <v>307</v>
      </c>
      <c r="B48" s="157"/>
      <c r="C48" s="157"/>
      <c r="D48" s="158"/>
      <c r="E48" s="280">
        <f>IF(D41="",IF(E6="","",E6),D41+IF(E6="",0,E6))</f>
      </c>
    </row>
    <row r="49" spans="1:5" s="4" customFormat="1" ht="12.75" customHeight="1">
      <c r="A49" s="154" t="s">
        <v>308</v>
      </c>
      <c r="B49" s="160"/>
      <c r="C49" s="160"/>
      <c r="D49" s="159"/>
      <c r="E49" s="175" t="s">
        <v>124</v>
      </c>
    </row>
    <row r="50" spans="1:5" s="4" customFormat="1" ht="12.75" customHeight="1">
      <c r="A50" s="154" t="s">
        <v>309</v>
      </c>
      <c r="B50" s="160"/>
      <c r="C50" s="160"/>
      <c r="D50" s="159"/>
      <c r="E50" s="175" t="s">
        <v>124</v>
      </c>
    </row>
    <row r="51" spans="1:5" s="4" customFormat="1" ht="12.75" customHeight="1">
      <c r="A51" s="151" t="s">
        <v>310</v>
      </c>
      <c r="B51" s="152"/>
      <c r="C51" s="152"/>
      <c r="D51" s="153"/>
      <c r="E51" s="278">
        <f>IF(D44="",IF(E36="","",E36),D44+IF(E36="",0,E36))</f>
      </c>
    </row>
    <row r="52" spans="1:5" ht="12.75" customHeight="1">
      <c r="A52" s="342"/>
      <c r="B52" s="62"/>
      <c r="C52" s="62"/>
      <c r="D52" s="62"/>
      <c r="E52" s="270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9" spans="1:2" ht="12.75">
      <c r="A59" s="61" t="s">
        <v>102</v>
      </c>
      <c r="B59" s="3" t="s">
        <v>103</v>
      </c>
    </row>
    <row r="60" ht="12.75">
      <c r="B60" s="3" t="s">
        <v>329</v>
      </c>
    </row>
    <row r="61" ht="12.75">
      <c r="B61" s="3" t="s">
        <v>330</v>
      </c>
    </row>
  </sheetData>
  <sheetProtection selectLockedCells="1"/>
  <mergeCells count="3">
    <mergeCell ref="A1:D1"/>
    <mergeCell ref="E1:E3"/>
    <mergeCell ref="A4:E4"/>
  </mergeCells>
  <printOptions/>
  <pageMargins left="0.64" right="0.2755905511811024" top="0.5905511811023623" bottom="0.3937007874015748" header="0.35433070866141736" footer="0.1968503937007874"/>
  <pageSetup horizontalDpi="600" verticalDpi="600" orientation="portrait" paperSize="9" scale="90" r:id="rId1"/>
  <headerFooter alignWithMargins="0">
    <oddFooter>&amp;LDesign Estimate&amp;C&amp;P/&amp;N&amp;RPrinted Date: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F61"/>
  <sheetViews>
    <sheetView showGridLines="0" zoomScale="130" zoomScaleNormal="130" zoomScalePageLayoutView="0" workbookViewId="0" topLeftCell="A39">
      <selection activeCell="D65" sqref="D65"/>
    </sheetView>
  </sheetViews>
  <sheetFormatPr defaultColWidth="9.140625" defaultRowHeight="12.75"/>
  <cols>
    <col min="1" max="1" width="6.57421875" style="3" customWidth="1"/>
    <col min="2" max="2" width="50.7109375" style="3" customWidth="1"/>
    <col min="3" max="5" width="13.7109375" style="3" customWidth="1"/>
    <col min="6" max="7" width="9.140625" style="3" customWidth="1"/>
    <col min="8" max="8" width="13.7109375" style="3" customWidth="1"/>
    <col min="9" max="16384" width="9.140625" style="3" customWidth="1"/>
  </cols>
  <sheetData>
    <row r="1" spans="1:5" ht="29.25" customHeight="1">
      <c r="A1" s="483" t="s">
        <v>325</v>
      </c>
      <c r="B1" s="484"/>
      <c r="C1" s="484"/>
      <c r="D1" s="484"/>
      <c r="E1" s="485" t="s">
        <v>107</v>
      </c>
    </row>
    <row r="2" spans="1:5" ht="27">
      <c r="A2" s="343"/>
      <c r="B2" s="344" t="s">
        <v>331</v>
      </c>
      <c r="C2" s="345"/>
      <c r="D2" s="345"/>
      <c r="E2" s="486"/>
    </row>
    <row r="3" spans="1:5" ht="15.75">
      <c r="A3" s="346" t="s">
        <v>173</v>
      </c>
      <c r="B3" s="347"/>
      <c r="C3" s="347"/>
      <c r="D3" s="347"/>
      <c r="E3" s="486"/>
    </row>
    <row r="4" spans="1:5" ht="12.75" customHeight="1">
      <c r="A4" s="487" t="s">
        <v>332</v>
      </c>
      <c r="B4" s="488"/>
      <c r="C4" s="488"/>
      <c r="D4" s="488"/>
      <c r="E4" s="489"/>
    </row>
    <row r="5" spans="1:5" ht="28.5" customHeight="1">
      <c r="A5" s="336" t="s">
        <v>21</v>
      </c>
      <c r="B5" s="337" t="s">
        <v>22</v>
      </c>
      <c r="C5" s="338" t="s">
        <v>181</v>
      </c>
      <c r="D5" s="338" t="s">
        <v>76</v>
      </c>
      <c r="E5" s="338" t="s">
        <v>182</v>
      </c>
    </row>
    <row r="6" spans="1:5" ht="14.25" customHeight="1">
      <c r="A6" s="148" t="s">
        <v>15</v>
      </c>
      <c r="B6" s="348" t="s">
        <v>288</v>
      </c>
      <c r="C6" s="349"/>
      <c r="D6" s="350"/>
      <c r="E6" s="350"/>
    </row>
    <row r="7" spans="1:5" ht="12" customHeight="1">
      <c r="A7" s="148" t="s">
        <v>108</v>
      </c>
      <c r="B7" s="351" t="s">
        <v>289</v>
      </c>
      <c r="C7" s="352"/>
      <c r="D7" s="352"/>
      <c r="E7" s="352"/>
    </row>
    <row r="8" spans="1:5" ht="12" customHeight="1">
      <c r="A8" s="148"/>
      <c r="B8" s="353" t="s">
        <v>291</v>
      </c>
      <c r="C8" s="177" t="s">
        <v>124</v>
      </c>
      <c r="D8" s="177" t="s">
        <v>124</v>
      </c>
      <c r="E8" s="177" t="s">
        <v>124</v>
      </c>
    </row>
    <row r="9" spans="1:5" ht="12" customHeight="1">
      <c r="A9" s="181"/>
      <c r="B9" s="354" t="s">
        <v>290</v>
      </c>
      <c r="C9" s="355" t="s">
        <v>124</v>
      </c>
      <c r="D9" s="177" t="s">
        <v>124</v>
      </c>
      <c r="E9" s="177" t="s">
        <v>124</v>
      </c>
    </row>
    <row r="10" spans="1:5" ht="15.75" customHeight="1">
      <c r="A10" s="181" t="s">
        <v>16</v>
      </c>
      <c r="B10" s="162" t="s">
        <v>293</v>
      </c>
      <c r="C10" s="174" t="s">
        <v>124</v>
      </c>
      <c r="D10" s="174" t="s">
        <v>124</v>
      </c>
      <c r="E10" s="174" t="s">
        <v>124</v>
      </c>
    </row>
    <row r="11" spans="1:5" ht="12" customHeight="1">
      <c r="A11" s="148" t="s">
        <v>108</v>
      </c>
      <c r="B11" s="351" t="s">
        <v>292</v>
      </c>
      <c r="C11" s="352" t="s">
        <v>108</v>
      </c>
      <c r="D11" s="356" t="s">
        <v>108</v>
      </c>
      <c r="E11" s="356" t="s">
        <v>108</v>
      </c>
    </row>
    <row r="12" spans="1:5" ht="12" customHeight="1">
      <c r="A12" s="148"/>
      <c r="B12" s="353" t="s">
        <v>291</v>
      </c>
      <c r="C12" s="177" t="s">
        <v>124</v>
      </c>
      <c r="D12" s="177" t="s">
        <v>124</v>
      </c>
      <c r="E12" s="177" t="s">
        <v>124</v>
      </c>
    </row>
    <row r="13" spans="1:5" ht="12" customHeight="1">
      <c r="A13" s="181"/>
      <c r="B13" s="354" t="s">
        <v>290</v>
      </c>
      <c r="C13" s="355" t="s">
        <v>124</v>
      </c>
      <c r="D13" s="355" t="s">
        <v>124</v>
      </c>
      <c r="E13" s="355" t="s">
        <v>124</v>
      </c>
    </row>
    <row r="14" spans="1:5" ht="15" customHeight="1">
      <c r="A14" s="181" t="s">
        <v>51</v>
      </c>
      <c r="B14" s="162" t="s">
        <v>294</v>
      </c>
      <c r="C14" s="174" t="s">
        <v>124</v>
      </c>
      <c r="D14" s="174" t="s">
        <v>124</v>
      </c>
      <c r="E14" s="174" t="s">
        <v>124</v>
      </c>
    </row>
    <row r="15" spans="1:5" ht="12" customHeight="1">
      <c r="A15" s="148"/>
      <c r="B15" s="351" t="s">
        <v>57</v>
      </c>
      <c r="C15" s="357"/>
      <c r="D15" s="357"/>
      <c r="E15" s="357"/>
    </row>
    <row r="16" spans="1:5" ht="12" customHeight="1">
      <c r="A16" s="358" t="s">
        <v>108</v>
      </c>
      <c r="B16" s="359" t="s">
        <v>24</v>
      </c>
      <c r="C16" s="352"/>
      <c r="D16" s="356" t="s">
        <v>108</v>
      </c>
      <c r="E16" s="356" t="s">
        <v>108</v>
      </c>
    </row>
    <row r="17" spans="1:5" ht="12" customHeight="1">
      <c r="A17" s="358"/>
      <c r="B17" s="353" t="s">
        <v>291</v>
      </c>
      <c r="C17" s="32"/>
      <c r="D17" s="32"/>
      <c r="E17" s="32"/>
    </row>
    <row r="18" spans="1:5" ht="12" customHeight="1">
      <c r="A18" s="358"/>
      <c r="B18" s="354" t="s">
        <v>290</v>
      </c>
      <c r="C18" s="32"/>
      <c r="D18" s="32"/>
      <c r="E18" s="32"/>
    </row>
    <row r="19" spans="1:5" ht="12" customHeight="1">
      <c r="A19" s="358"/>
      <c r="B19" s="353" t="s">
        <v>295</v>
      </c>
      <c r="C19" s="32"/>
      <c r="D19" s="32"/>
      <c r="E19" s="32"/>
    </row>
    <row r="20" spans="1:6" ht="12" customHeight="1">
      <c r="A20" s="358"/>
      <c r="B20" s="359" t="s">
        <v>296</v>
      </c>
      <c r="C20" s="273">
        <f>IF(C17="",IF(C18="",IF(C19="","",C17+C18+C19),C17+C18+C19),C17+C18+C19)</f>
      </c>
      <c r="D20" s="273">
        <f>IF(D17="",IF(D18="",IF(D19="","",D17+D18+D19),D17+D18+D19),D17+D18+D19)</f>
      </c>
      <c r="E20" s="272">
        <f>IF(E17="",IF(E18="",IF(E19="","",E17+E18+E19),E17+E18+E19),E17+E18+E19)</f>
      </c>
      <c r="F20" s="62"/>
    </row>
    <row r="21" spans="1:5" ht="12" customHeight="1">
      <c r="A21" s="360"/>
      <c r="B21" s="359" t="s">
        <v>218</v>
      </c>
      <c r="C21" s="357"/>
      <c r="D21" s="357"/>
      <c r="E21" s="357"/>
    </row>
    <row r="22" spans="1:5" ht="12" customHeight="1">
      <c r="A22" s="361">
        <v>1</v>
      </c>
      <c r="B22" s="362" t="s">
        <v>123</v>
      </c>
      <c r="C22" s="32"/>
      <c r="D22" s="32"/>
      <c r="E22" s="32"/>
    </row>
    <row r="23" spans="1:5" ht="12" customHeight="1">
      <c r="A23" s="361">
        <v>2</v>
      </c>
      <c r="B23" s="362" t="s">
        <v>0</v>
      </c>
      <c r="C23" s="32"/>
      <c r="D23" s="32"/>
      <c r="E23" s="32"/>
    </row>
    <row r="24" spans="1:5" ht="12" customHeight="1">
      <c r="A24" s="361">
        <v>3</v>
      </c>
      <c r="B24" s="362" t="s">
        <v>122</v>
      </c>
      <c r="C24" s="32"/>
      <c r="D24" s="32"/>
      <c r="E24" s="32"/>
    </row>
    <row r="25" spans="1:5" ht="12" customHeight="1">
      <c r="A25" s="361">
        <v>4</v>
      </c>
      <c r="B25" s="362" t="s">
        <v>32</v>
      </c>
      <c r="C25" s="32"/>
      <c r="D25" s="32"/>
      <c r="E25" s="32"/>
    </row>
    <row r="26" spans="1:5" ht="12" customHeight="1">
      <c r="A26" s="361">
        <v>5</v>
      </c>
      <c r="B26" s="362" t="s">
        <v>229</v>
      </c>
      <c r="C26" s="32"/>
      <c r="D26" s="32"/>
      <c r="E26" s="32"/>
    </row>
    <row r="27" spans="1:5" ht="12" customHeight="1">
      <c r="A27" s="361">
        <v>6</v>
      </c>
      <c r="B27" s="362" t="s">
        <v>36</v>
      </c>
      <c r="C27" s="32"/>
      <c r="D27" s="32"/>
      <c r="E27" s="32"/>
    </row>
    <row r="28" spans="1:5" ht="12" customHeight="1">
      <c r="A28" s="361">
        <v>7</v>
      </c>
      <c r="B28" s="362" t="s">
        <v>120</v>
      </c>
      <c r="C28" s="32"/>
      <c r="D28" s="32"/>
      <c r="E28" s="32"/>
    </row>
    <row r="29" spans="1:5" ht="12" customHeight="1">
      <c r="A29" s="361">
        <v>8</v>
      </c>
      <c r="B29" s="362" t="s">
        <v>119</v>
      </c>
      <c r="C29" s="32"/>
      <c r="D29" s="32"/>
      <c r="E29" s="32"/>
    </row>
    <row r="30" spans="1:5" ht="12" customHeight="1">
      <c r="A30" s="361">
        <v>9</v>
      </c>
      <c r="B30" s="362" t="s">
        <v>118</v>
      </c>
      <c r="C30" s="32"/>
      <c r="D30" s="32"/>
      <c r="E30" s="32"/>
    </row>
    <row r="31" spans="1:5" ht="12" customHeight="1">
      <c r="A31" s="361">
        <v>10</v>
      </c>
      <c r="B31" s="362" t="s">
        <v>43</v>
      </c>
      <c r="C31" s="32"/>
      <c r="D31" s="32"/>
      <c r="E31" s="32"/>
    </row>
    <row r="32" spans="1:5" ht="12" customHeight="1">
      <c r="A32" s="361">
        <v>11</v>
      </c>
      <c r="B32" s="362" t="s">
        <v>115</v>
      </c>
      <c r="C32" s="32"/>
      <c r="D32" s="32"/>
      <c r="E32" s="32"/>
    </row>
    <row r="33" spans="1:5" ht="12" customHeight="1">
      <c r="A33" s="361">
        <v>12</v>
      </c>
      <c r="B33" s="362" t="s">
        <v>116</v>
      </c>
      <c r="C33" s="32"/>
      <c r="D33" s="32"/>
      <c r="E33" s="32"/>
    </row>
    <row r="34" spans="1:5" ht="12" customHeight="1">
      <c r="A34" s="361">
        <v>13</v>
      </c>
      <c r="B34" s="362" t="s">
        <v>117</v>
      </c>
      <c r="C34" s="32"/>
      <c r="D34" s="32"/>
      <c r="E34" s="32"/>
    </row>
    <row r="35" spans="1:5" ht="15" customHeight="1">
      <c r="A35" s="363"/>
      <c r="B35" s="364" t="s">
        <v>297</v>
      </c>
      <c r="C35" s="113"/>
      <c r="D35" s="113"/>
      <c r="E35" s="113"/>
    </row>
    <row r="36" spans="1:5" ht="14.25" customHeight="1">
      <c r="A36" s="363" t="s">
        <v>73</v>
      </c>
      <c r="B36" s="351" t="s">
        <v>298</v>
      </c>
      <c r="C36" s="272">
        <f>IF(C20="",IF(C22="",IF(C23="",IF(C24="",IF(C32="",""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,IF(C20="",0,C20)+C22+C23+C24+C25+C26+C27+C28+C29+C30+C31+C32+C33+C34)</f>
      </c>
      <c r="D36" s="272">
        <f>IF(D20="",IF(D22="",IF(D23="",IF(D24="",IF(D32="",""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,IF(D20="",0,D20)+D22+D23+D24+D25+D26+D27+D28+D29+D30+D31+D32+D33+D34)</f>
      </c>
      <c r="E36" s="272">
        <f>IF(E20="",IF(E22="",IF(E23="",IF(E24="",IF(E32="",""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,IF(E20="",0,E20)+E22+E23+E24+E25+E26+E27+E28+E29+E30+E31+E32+E33+E34)</f>
      </c>
    </row>
    <row r="37" spans="1:5" s="4" customFormat="1" ht="18.75" customHeight="1">
      <c r="A37" s="121" t="s">
        <v>17</v>
      </c>
      <c r="B37" s="170" t="s">
        <v>333</v>
      </c>
      <c r="C37" s="275">
        <f>IF(C6="",IF(C36="","",C36),C6+IF(C36="",0,C36))</f>
      </c>
      <c r="D37" s="365" t="s">
        <v>108</v>
      </c>
      <c r="E37" s="366"/>
    </row>
    <row r="38" spans="1:5" ht="9" customHeight="1">
      <c r="A38" s="367"/>
      <c r="B38" s="368"/>
      <c r="C38" s="369"/>
      <c r="D38" s="370"/>
      <c r="E38" s="370"/>
    </row>
    <row r="39" spans="1:5" s="4" customFormat="1" ht="18" customHeight="1">
      <c r="A39" s="128" t="s">
        <v>52</v>
      </c>
      <c r="B39" s="129" t="s">
        <v>283</v>
      </c>
      <c r="C39" s="130" t="s">
        <v>166</v>
      </c>
      <c r="D39" s="274">
        <f>IF(D6="",IF(D36="","",D36),D6+IF(D36="",0,D36))</f>
      </c>
      <c r="E39" s="371"/>
    </row>
    <row r="40" spans="1:5" s="4" customFormat="1" ht="19.5" customHeight="1">
      <c r="A40" s="121" t="s">
        <v>109</v>
      </c>
      <c r="B40" s="133" t="s">
        <v>300</v>
      </c>
      <c r="C40" s="29" t="s">
        <v>137</v>
      </c>
      <c r="D40" s="275">
        <f>IF(C37="",IF(D39="","",D39),C37+IF(D39="",0,D39))</f>
      </c>
      <c r="E40" s="371"/>
    </row>
    <row r="41" spans="1:5" s="4" customFormat="1" ht="12.75" customHeight="1">
      <c r="A41" s="372" t="s">
        <v>301</v>
      </c>
      <c r="B41" s="373"/>
      <c r="C41" s="374"/>
      <c r="D41" s="375">
        <f>IF(C6="",IF(D6="","",D6),C6+IF(D6="",0,D6))</f>
      </c>
      <c r="E41" s="371"/>
    </row>
    <row r="42" spans="1:5" s="4" customFormat="1" ht="12.75" customHeight="1">
      <c r="A42" s="372" t="s">
        <v>302</v>
      </c>
      <c r="B42" s="373"/>
      <c r="C42" s="374"/>
      <c r="D42" s="175" t="s">
        <v>124</v>
      </c>
      <c r="E42" s="371"/>
    </row>
    <row r="43" spans="1:5" s="4" customFormat="1" ht="12.75" customHeight="1">
      <c r="A43" s="372" t="s">
        <v>303</v>
      </c>
      <c r="B43" s="373"/>
      <c r="C43" s="374"/>
      <c r="D43" s="175" t="s">
        <v>124</v>
      </c>
      <c r="E43" s="371"/>
    </row>
    <row r="44" spans="1:5" s="4" customFormat="1" ht="12.75" customHeight="1">
      <c r="A44" s="372" t="s">
        <v>304</v>
      </c>
      <c r="B44" s="373"/>
      <c r="C44" s="374"/>
      <c r="D44" s="277">
        <f>IF(C36="",IF(D36="","",D36),C36+IF(D36="",0,D36))</f>
      </c>
      <c r="E44" s="371"/>
    </row>
    <row r="45" spans="1:5" s="4" customFormat="1" ht="11.25" customHeight="1">
      <c r="A45" s="376"/>
      <c r="B45" s="242"/>
      <c r="C45" s="140"/>
      <c r="D45" s="140"/>
      <c r="E45" s="365"/>
    </row>
    <row r="46" spans="1:5" s="4" customFormat="1" ht="16.5" customHeight="1">
      <c r="A46" s="128" t="s">
        <v>110</v>
      </c>
      <c r="B46" s="129" t="s">
        <v>284</v>
      </c>
      <c r="C46" s="142"/>
      <c r="D46" s="130" t="s">
        <v>166</v>
      </c>
      <c r="E46" s="279">
        <f>IF(E6="",IF(E36="","",E36),E6+IF(E36="",0,E36))</f>
      </c>
    </row>
    <row r="47" spans="1:5" s="4" customFormat="1" ht="24" customHeight="1">
      <c r="A47" s="121" t="s">
        <v>111</v>
      </c>
      <c r="B47" s="133" t="s">
        <v>138</v>
      </c>
      <c r="C47" s="44"/>
      <c r="D47" s="29" t="s">
        <v>139</v>
      </c>
      <c r="E47" s="279">
        <f>IF(D40="",IF(E46="","",E46),D40+IF(E46="",0,E46))</f>
      </c>
    </row>
    <row r="48" spans="1:5" s="4" customFormat="1" ht="12.75" customHeight="1">
      <c r="A48" s="372" t="s">
        <v>307</v>
      </c>
      <c r="B48" s="377"/>
      <c r="C48" s="377"/>
      <c r="D48" s="378"/>
      <c r="E48" s="379">
        <f>IF(D41="",IF(E6="","",E6),D41+IF(E6="",0,E6))</f>
      </c>
    </row>
    <row r="49" spans="1:5" s="4" customFormat="1" ht="12.75" customHeight="1">
      <c r="A49" s="372" t="s">
        <v>308</v>
      </c>
      <c r="B49" s="377"/>
      <c r="C49" s="377"/>
      <c r="D49" s="378"/>
      <c r="E49" s="175" t="s">
        <v>124</v>
      </c>
    </row>
    <row r="50" spans="1:5" s="4" customFormat="1" ht="12.75" customHeight="1">
      <c r="A50" s="372" t="s">
        <v>309</v>
      </c>
      <c r="B50" s="377"/>
      <c r="C50" s="377"/>
      <c r="D50" s="378"/>
      <c r="E50" s="175" t="s">
        <v>124</v>
      </c>
    </row>
    <row r="51" spans="1:5" s="4" customFormat="1" ht="12.75" customHeight="1">
      <c r="A51" s="372" t="s">
        <v>310</v>
      </c>
      <c r="B51" s="377"/>
      <c r="C51" s="377"/>
      <c r="D51" s="378"/>
      <c r="E51" s="277">
        <f>IF(D44="",IF(E36="","",E36),D44+IF(E36="",0,E36))</f>
      </c>
    </row>
    <row r="52" spans="1:5" ht="12.75" customHeight="1">
      <c r="A52" s="380"/>
      <c r="B52" s="330"/>
      <c r="C52" s="330"/>
      <c r="D52" s="330"/>
      <c r="E52" s="381"/>
    </row>
    <row r="53" spans="1:5" s="4" customFormat="1" ht="17.25" customHeight="1">
      <c r="A53" s="48" t="s">
        <v>208</v>
      </c>
      <c r="B53" s="49"/>
      <c r="C53" s="48" t="s">
        <v>312</v>
      </c>
      <c r="D53" s="50"/>
      <c r="E53" s="51"/>
    </row>
    <row r="54" spans="1:5" ht="17.25" customHeight="1">
      <c r="A54" s="48" t="s">
        <v>74</v>
      </c>
      <c r="B54" s="49"/>
      <c r="C54" s="52" t="s">
        <v>75</v>
      </c>
      <c r="D54" s="53"/>
      <c r="E54" s="51"/>
    </row>
    <row r="55" spans="1:5" ht="17.25" customHeight="1">
      <c r="A55" s="48" t="s">
        <v>78</v>
      </c>
      <c r="B55" s="49"/>
      <c r="C55" s="52" t="s">
        <v>75</v>
      </c>
      <c r="D55" s="53"/>
      <c r="E55" s="51"/>
    </row>
    <row r="56" spans="1:5" ht="17.25" customHeight="1">
      <c r="A56" s="48" t="s">
        <v>80</v>
      </c>
      <c r="B56" s="49"/>
      <c r="C56" s="52" t="s">
        <v>75</v>
      </c>
      <c r="D56" s="53"/>
      <c r="E56" s="51"/>
    </row>
    <row r="57" spans="1:5" ht="17.25" customHeight="1">
      <c r="A57" s="48" t="s">
        <v>311</v>
      </c>
      <c r="B57" s="49"/>
      <c r="C57" s="52" t="s">
        <v>75</v>
      </c>
      <c r="D57" s="53"/>
      <c r="E57" s="51"/>
    </row>
    <row r="59" spans="1:2" ht="12.75">
      <c r="A59" s="61" t="s">
        <v>102</v>
      </c>
      <c r="B59" s="3" t="s">
        <v>103</v>
      </c>
    </row>
    <row r="60" ht="12.75">
      <c r="B60" s="3" t="s">
        <v>334</v>
      </c>
    </row>
    <row r="61" ht="12.75">
      <c r="B61" s="3" t="s">
        <v>108</v>
      </c>
    </row>
  </sheetData>
  <sheetProtection selectLockedCells="1"/>
  <mergeCells count="3">
    <mergeCell ref="A1:D1"/>
    <mergeCell ref="E1:E3"/>
    <mergeCell ref="A4:E4"/>
  </mergeCells>
  <printOptions/>
  <pageMargins left="0.4724409448818898" right="0.2755905511811024" top="0.48" bottom="0.3937007874015748" header="0.35433070866141736" footer="0.1968503937007874"/>
  <pageSetup horizontalDpi="600" verticalDpi="600" orientation="portrait" paperSize="9" scale="95" r:id="rId1"/>
  <headerFooter alignWithMargins="0">
    <oddFooter>&amp;LConstruction Estimate&amp;C&amp;P/&amp;N&amp;RPrinted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Transit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pmetest</dc:creator>
  <cp:keywords/>
  <dc:description/>
  <cp:lastModifiedBy>admin</cp:lastModifiedBy>
  <cp:lastPrinted>2010-09-29T03:27:34Z</cp:lastPrinted>
  <dcterms:created xsi:type="dcterms:W3CDTF">1998-10-01T00:26:13Z</dcterms:created>
  <dcterms:modified xsi:type="dcterms:W3CDTF">2020-10-15T13:05:05Z</dcterms:modified>
  <cp:category/>
  <cp:version/>
  <cp:contentType/>
  <cp:contentStatus/>
</cp:coreProperties>
</file>