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8070" activeTab="0"/>
  </bookViews>
  <sheets>
    <sheet name="Reading" sheetId="1" r:id="rId1"/>
    <sheet name="Writing" sheetId="2" r:id="rId2"/>
    <sheet name="Grammar" sheetId="3" r:id="rId3"/>
    <sheet name="Spelling" sheetId="4" r:id="rId4"/>
    <sheet name="Math" sheetId="5" r:id="rId5"/>
    <sheet name="Science" sheetId="6" r:id="rId6"/>
    <sheet name="Social_Studies" sheetId="7" r:id="rId7"/>
    <sheet name="Info" sheetId="8" r:id="rId8"/>
  </sheets>
  <definedNames/>
  <calcPr fullCalcOnLoad="1"/>
</workbook>
</file>

<file path=xl/sharedStrings.xml><?xml version="1.0" encoding="utf-8"?>
<sst xmlns="http://schemas.openxmlformats.org/spreadsheetml/2006/main" count="249" uniqueCount="81">
  <si>
    <r>
      <t>Super Teacher Grade</t>
    </r>
    <r>
      <rPr>
        <i/>
        <sz val="3"/>
        <rFont val="Arial"/>
        <family val="2"/>
      </rPr>
      <t xml:space="preserve"> </t>
    </r>
    <r>
      <rPr>
        <i/>
        <sz val="15"/>
        <rFont val="Arial"/>
        <family val="2"/>
      </rPr>
      <t>book</t>
    </r>
  </si>
  <si>
    <t>Reading Assignments</t>
  </si>
  <si>
    <t>Student</t>
  </si>
  <si>
    <t xml:space="preserve">  Test 1</t>
  </si>
  <si>
    <t xml:space="preserve">  Test 2</t>
  </si>
  <si>
    <t xml:space="preserve">  Test 3</t>
  </si>
  <si>
    <t xml:space="preserve">  Test 4</t>
  </si>
  <si>
    <t xml:space="preserve">  Test 5</t>
  </si>
  <si>
    <t xml:space="preserve">  Test 6</t>
  </si>
  <si>
    <t xml:space="preserve">  Test 7</t>
  </si>
  <si>
    <t xml:space="preserve">  Test 8</t>
  </si>
  <si>
    <t xml:space="preserve">  Test 9</t>
  </si>
  <si>
    <t xml:space="preserve">  Test 10</t>
  </si>
  <si>
    <t xml:space="preserve">  Test 11</t>
  </si>
  <si>
    <t xml:space="preserve">  Test 12</t>
  </si>
  <si>
    <t xml:space="preserve">  Test 13</t>
  </si>
  <si>
    <t xml:space="preserve">  Test 14</t>
  </si>
  <si>
    <t>Total
Points</t>
  </si>
  <si>
    <t>Student
Average</t>
  </si>
  <si>
    <t>Letter
Grade</t>
  </si>
  <si>
    <t xml:space="preserve">Points/Value: </t>
  </si>
  <si>
    <t>Enter Name</t>
  </si>
  <si>
    <t>[42]</t>
  </si>
  <si>
    <t>Class Average:</t>
  </si>
  <si>
    <t>Class:</t>
  </si>
  <si>
    <t>Median:</t>
  </si>
  <si>
    <t>Writing Assignments</t>
  </si>
  <si>
    <t xml:space="preserve">  Writing 1</t>
  </si>
  <si>
    <t xml:space="preserve">  Writing 2</t>
  </si>
  <si>
    <t xml:space="preserve">  Writing 3</t>
  </si>
  <si>
    <t xml:space="preserve">  Writing 4</t>
  </si>
  <si>
    <t xml:space="preserve">  Writing 5</t>
  </si>
  <si>
    <t xml:space="preserve">  Writing 6</t>
  </si>
  <si>
    <t xml:space="preserve">  Writing 7</t>
  </si>
  <si>
    <t xml:space="preserve">  Writing 8</t>
  </si>
  <si>
    <t xml:space="preserve">  Writing 9</t>
  </si>
  <si>
    <t xml:space="preserve">  Writing 10</t>
  </si>
  <si>
    <t xml:space="preserve">  Writing 11</t>
  </si>
  <si>
    <t xml:space="preserve">  Writing 12</t>
  </si>
  <si>
    <t xml:space="preserve">  Writing 13</t>
  </si>
  <si>
    <t xml:space="preserve">  Writing 14</t>
  </si>
  <si>
    <r>
      <t>Super Teacher Grade</t>
    </r>
    <r>
      <rPr>
        <i/>
        <sz val="2"/>
        <rFont val="Arial"/>
        <family val="2"/>
      </rPr>
      <t xml:space="preserve"> </t>
    </r>
    <r>
      <rPr>
        <i/>
        <sz val="15"/>
        <rFont val="Arial"/>
        <family val="2"/>
      </rPr>
      <t>book</t>
    </r>
  </si>
  <si>
    <t>Grammar Assignments</t>
  </si>
  <si>
    <t>Spelling Assignments</t>
  </si>
  <si>
    <t>Math Assignments</t>
  </si>
  <si>
    <t>Super Teacher Grade Book</t>
  </si>
  <si>
    <t>Science Assignments</t>
  </si>
  <si>
    <t>Social Studies Assignments</t>
  </si>
  <si>
    <t>Student Results</t>
  </si>
  <si>
    <t>Grading Scale</t>
  </si>
  <si>
    <t>Reading</t>
  </si>
  <si>
    <t>Writing</t>
  </si>
  <si>
    <t>Grammar</t>
  </si>
  <si>
    <t>Spelling</t>
  </si>
  <si>
    <t>Math</t>
  </si>
  <si>
    <t>Science</t>
  </si>
  <si>
    <t>Social St.</t>
  </si>
  <si>
    <t>Average</t>
  </si>
  <si>
    <t>Grade</t>
  </si>
  <si>
    <t>Minimums</t>
  </si>
  <si>
    <t>Frequency</t>
  </si>
  <si>
    <t>Status</t>
  </si>
  <si>
    <t>F</t>
  </si>
  <si>
    <t>Failure</t>
  </si>
  <si>
    <t>D-</t>
  </si>
  <si>
    <t>Passing</t>
  </si>
  <si>
    <t>D</t>
  </si>
  <si>
    <t>D+</t>
  </si>
  <si>
    <t>C-</t>
  </si>
  <si>
    <t>Satisfactory</t>
  </si>
  <si>
    <t>C</t>
  </si>
  <si>
    <t>C+</t>
  </si>
  <si>
    <t>B-</t>
  </si>
  <si>
    <t>Good</t>
  </si>
  <si>
    <t>B</t>
  </si>
  <si>
    <t>B+</t>
  </si>
  <si>
    <t>A-</t>
  </si>
  <si>
    <t>Excellent</t>
  </si>
  <si>
    <t>A</t>
  </si>
  <si>
    <t>A+</t>
  </si>
  <si>
    <t>Students: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</si>
</sst>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0."/>
    <numFmt numFmtId="166" formatCode="General;;&quot;&quot;;@"/>
    <numFmt numFmtId="167" formatCode="0.0"/>
    <numFmt numFmtId="168" formatCode="0.0%"/>
  </numFmts>
  <fonts count="52">
    <font>
      <sz val="10"/>
      <name val="Arial"/>
      <family val="2"/>
    </font>
    <font>
      <i/>
      <sz val="15"/>
      <name val="Arial"/>
      <family val="2"/>
    </font>
    <font>
      <i/>
      <sz val="3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8"/>
      <color indexed="9"/>
      <name val="Arial"/>
      <family val="2"/>
    </font>
    <font>
      <i/>
      <sz val="8"/>
      <color indexed="2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2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indent="2"/>
      <protection/>
    </xf>
    <xf numFmtId="0" fontId="3" fillId="34" borderId="11" xfId="0" applyFont="1" applyFill="1" applyBorder="1" applyAlignment="1" applyProtection="1">
      <alignment horizontal="left" indent="2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164" fontId="5" fillId="0" borderId="13" xfId="0" applyNumberFormat="1" applyFont="1" applyFill="1" applyBorder="1" applyAlignment="1" applyProtection="1">
      <alignment horizontal="center" textRotation="90"/>
      <protection locked="0"/>
    </xf>
    <xf numFmtId="164" fontId="5" fillId="0" borderId="0" xfId="0" applyNumberFormat="1" applyFont="1" applyFill="1" applyBorder="1" applyAlignment="1" applyProtection="1">
      <alignment horizontal="center" textRotation="90"/>
      <protection locked="0"/>
    </xf>
    <xf numFmtId="0" fontId="6" fillId="0" borderId="14" xfId="0" applyFont="1" applyFill="1" applyBorder="1" applyAlignment="1" applyProtection="1">
      <alignment horizontal="right" vertical="center"/>
      <protection/>
    </xf>
    <xf numFmtId="0" fontId="7" fillId="35" borderId="15" xfId="0" applyNumberFormat="1" applyFont="1" applyFill="1" applyBorder="1" applyAlignment="1" applyProtection="1">
      <alignment horizontal="center"/>
      <protection locked="0"/>
    </xf>
    <xf numFmtId="0" fontId="7" fillId="35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left"/>
      <protection/>
    </xf>
    <xf numFmtId="166" fontId="7" fillId="36" borderId="16" xfId="0" applyNumberFormat="1" applyFont="1" applyFill="1" applyBorder="1" applyAlignment="1" applyProtection="1">
      <alignment horizontal="left"/>
      <protection/>
    </xf>
    <xf numFmtId="9" fontId="8" fillId="35" borderId="16" xfId="57" applyNumberFormat="1" applyFont="1" applyFill="1" applyBorder="1" applyAlignment="1" applyProtection="1">
      <alignment horizontal="right"/>
      <protection locked="0"/>
    </xf>
    <xf numFmtId="9" fontId="8" fillId="0" borderId="0" xfId="57" applyNumberFormat="1" applyFont="1" applyFill="1" applyBorder="1" applyAlignment="1" applyProtection="1">
      <alignment horizontal="right"/>
      <protection locked="0"/>
    </xf>
    <xf numFmtId="167" fontId="0" fillId="37" borderId="0" xfId="0" applyNumberFormat="1" applyFont="1" applyFill="1" applyBorder="1" applyAlignment="1" applyProtection="1">
      <alignment horizontal="center"/>
      <protection/>
    </xf>
    <xf numFmtId="168" fontId="0" fillId="37" borderId="0" xfId="57" applyNumberFormat="1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1" fillId="34" borderId="18" xfId="0" applyFont="1" applyFill="1" applyBorder="1" applyAlignment="1" applyProtection="1">
      <alignment horizontal="right" vertical="center"/>
      <protection/>
    </xf>
    <xf numFmtId="168" fontId="12" fillId="37" borderId="0" xfId="57" applyNumberFormat="1" applyFont="1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horizontal="right"/>
      <protection/>
    </xf>
    <xf numFmtId="168" fontId="0" fillId="34" borderId="11" xfId="57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/>
      <protection/>
    </xf>
    <xf numFmtId="168" fontId="0" fillId="0" borderId="0" xfId="0" applyNumberFormat="1" applyFont="1" applyFill="1" applyAlignment="1" applyProtection="1">
      <alignment/>
      <protection/>
    </xf>
    <xf numFmtId="0" fontId="11" fillId="34" borderId="19" xfId="0" applyFont="1" applyFill="1" applyBorder="1" applyAlignment="1" applyProtection="1">
      <alignment horizontal="right" vertical="center"/>
      <protection/>
    </xf>
    <xf numFmtId="0" fontId="7" fillId="36" borderId="16" xfId="0" applyNumberFormat="1" applyFont="1" applyFill="1" applyBorder="1" applyAlignment="1" applyProtection="1">
      <alignment horizontal="left"/>
      <protection/>
    </xf>
    <xf numFmtId="0" fontId="15" fillId="36" borderId="16" xfId="0" applyNumberFormat="1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0" fillId="37" borderId="23" xfId="0" applyFill="1" applyBorder="1" applyAlignment="1">
      <alignment/>
    </xf>
    <xf numFmtId="168" fontId="11" fillId="38" borderId="24" xfId="0" applyNumberFormat="1" applyFont="1" applyFill="1" applyBorder="1" applyAlignment="1" applyProtection="1">
      <alignment horizontal="center" vertical="center"/>
      <protection/>
    </xf>
    <xf numFmtId="168" fontId="11" fillId="38" borderId="25" xfId="0" applyNumberFormat="1" applyFont="1" applyFill="1" applyBorder="1" applyAlignment="1" applyProtection="1">
      <alignment horizontal="center" vertical="center"/>
      <protection/>
    </xf>
    <xf numFmtId="0" fontId="11" fillId="38" borderId="24" xfId="0" applyFont="1" applyFill="1" applyBorder="1" applyAlignment="1" applyProtection="1">
      <alignment horizontal="center" vertical="center"/>
      <protection/>
    </xf>
    <xf numFmtId="0" fontId="0" fillId="37" borderId="15" xfId="0" applyFill="1" applyBorder="1" applyAlignment="1">
      <alignment/>
    </xf>
    <xf numFmtId="168" fontId="11" fillId="38" borderId="23" xfId="0" applyNumberFormat="1" applyFont="1" applyFill="1" applyBorder="1" applyAlignment="1" applyProtection="1">
      <alignment horizontal="center" vertical="center"/>
      <protection/>
    </xf>
    <xf numFmtId="0" fontId="11" fillId="38" borderId="15" xfId="0" applyFont="1" applyFill="1" applyBorder="1" applyAlignment="1" applyProtection="1">
      <alignment horizontal="center" vertical="center"/>
      <protection/>
    </xf>
    <xf numFmtId="0" fontId="0" fillId="39" borderId="26" xfId="0" applyFill="1" applyBorder="1" applyAlignment="1">
      <alignment/>
    </xf>
    <xf numFmtId="168" fontId="11" fillId="39" borderId="27" xfId="0" applyNumberFormat="1" applyFont="1" applyFill="1" applyBorder="1" applyAlignment="1" applyProtection="1">
      <alignment horizontal="center" vertical="center"/>
      <protection/>
    </xf>
    <xf numFmtId="168" fontId="11" fillId="39" borderId="25" xfId="0" applyNumberFormat="1" applyFont="1" applyFill="1" applyBorder="1" applyAlignment="1" applyProtection="1">
      <alignment horizontal="center" vertical="center"/>
      <protection/>
    </xf>
    <xf numFmtId="0" fontId="11" fillId="39" borderId="27" xfId="0" applyFont="1" applyFill="1" applyBorder="1" applyAlignment="1" applyProtection="1">
      <alignment horizontal="center" vertical="center"/>
      <protection/>
    </xf>
    <xf numFmtId="0" fontId="11" fillId="39" borderId="25" xfId="0" applyFont="1" applyFill="1" applyBorder="1" applyAlignment="1" applyProtection="1">
      <alignment horizontal="center" vertical="center"/>
      <protection/>
    </xf>
    <xf numFmtId="0" fontId="0" fillId="39" borderId="28" xfId="0" applyFill="1" applyBorder="1" applyAlignment="1">
      <alignment/>
    </xf>
    <xf numFmtId="168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0" fillId="39" borderId="29" xfId="0" applyFill="1" applyBorder="1" applyAlignment="1">
      <alignment/>
    </xf>
    <xf numFmtId="168" fontId="7" fillId="36" borderId="27" xfId="57" applyNumberFormat="1" applyFont="1" applyFill="1" applyBorder="1" applyAlignment="1" applyProtection="1">
      <alignment horizontal="center"/>
      <protection/>
    </xf>
    <xf numFmtId="168" fontId="0" fillId="39" borderId="29" xfId="57" applyNumberFormat="1" applyFont="1" applyFill="1" applyBorder="1" applyAlignment="1" applyProtection="1">
      <alignment horizontal="center"/>
      <protection/>
    </xf>
    <xf numFmtId="9" fontId="0" fillId="0" borderId="30" xfId="57" applyFont="1" applyFill="1" applyBorder="1" applyAlignment="1" applyProtection="1">
      <alignment horizontal="center"/>
      <protection/>
    </xf>
    <xf numFmtId="9" fontId="0" fillId="0" borderId="31" xfId="57" applyFont="1" applyFill="1" applyBorder="1" applyAlignment="1" applyProtection="1">
      <alignment horizontal="center"/>
      <protection/>
    </xf>
    <xf numFmtId="9" fontId="0" fillId="0" borderId="31" xfId="57" applyFont="1" applyFill="1" applyBorder="1" applyAlignment="1" applyProtection="1">
      <alignment horizontal="left" indent="1"/>
      <protection/>
    </xf>
    <xf numFmtId="0" fontId="0" fillId="0" borderId="32" xfId="0" applyBorder="1" applyAlignment="1">
      <alignment horizontal="center"/>
    </xf>
    <xf numFmtId="168" fontId="0" fillId="0" borderId="14" xfId="57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168" fontId="0" fillId="0" borderId="14" xfId="57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8" fontId="7" fillId="36" borderId="24" xfId="57" applyNumberFormat="1" applyFont="1" applyFill="1" applyBorder="1" applyAlignment="1" applyProtection="1">
      <alignment horizontal="center"/>
      <protection/>
    </xf>
    <xf numFmtId="9" fontId="0" fillId="0" borderId="15" xfId="57" applyFont="1" applyFill="1" applyBorder="1" applyAlignment="1" applyProtection="1">
      <alignment horizontal="center"/>
      <protection/>
    </xf>
    <xf numFmtId="9" fontId="0" fillId="0" borderId="14" xfId="57" applyFont="1" applyFill="1" applyBorder="1" applyAlignment="1" applyProtection="1">
      <alignment horizontal="center"/>
      <protection/>
    </xf>
    <xf numFmtId="9" fontId="0" fillId="0" borderId="14" xfId="57" applyFont="1" applyFill="1" applyBorder="1" applyAlignment="1" applyProtection="1">
      <alignment horizontal="left" indent="1"/>
      <protection/>
    </xf>
    <xf numFmtId="0" fontId="0" fillId="0" borderId="23" xfId="0" applyBorder="1" applyAlignment="1">
      <alignment horizontal="center"/>
    </xf>
    <xf numFmtId="168" fontId="7" fillId="36" borderId="0" xfId="57" applyNumberFormat="1" applyFont="1" applyFill="1" applyBorder="1" applyAlignment="1" applyProtection="1">
      <alignment horizontal="center"/>
      <protection/>
    </xf>
    <xf numFmtId="168" fontId="0" fillId="39" borderId="0" xfId="57" applyNumberFormat="1" applyFont="1" applyFill="1" applyBorder="1" applyAlignment="1" applyProtection="1">
      <alignment horizontal="center"/>
      <protection/>
    </xf>
    <xf numFmtId="0" fontId="0" fillId="39" borderId="0" xfId="0" applyFill="1" applyBorder="1" applyAlignment="1">
      <alignment horizontal="center"/>
    </xf>
    <xf numFmtId="168" fontId="0" fillId="39" borderId="0" xfId="57" applyNumberFormat="1" applyFont="1" applyFill="1" applyBorder="1" applyAlignment="1" applyProtection="1">
      <alignment/>
      <protection/>
    </xf>
    <xf numFmtId="0" fontId="0" fillId="39" borderId="0" xfId="0" applyFill="1" applyBorder="1" applyAlignment="1">
      <alignment horizontal="left" indent="1"/>
    </xf>
    <xf numFmtId="168" fontId="0" fillId="37" borderId="24" xfId="57" applyNumberFormat="1" applyFont="1" applyFill="1" applyBorder="1" applyAlignment="1" applyProtection="1">
      <alignment horizontal="center"/>
      <protection/>
    </xf>
    <xf numFmtId="0" fontId="0" fillId="37" borderId="24" xfId="0" applyFill="1" applyBorder="1" applyAlignment="1">
      <alignment horizontal="center"/>
    </xf>
    <xf numFmtId="168" fontId="0" fillId="37" borderId="24" xfId="57" applyNumberFormat="1" applyFont="1" applyFill="1" applyBorder="1" applyAlignment="1" applyProtection="1">
      <alignment/>
      <protection/>
    </xf>
    <xf numFmtId="0" fontId="0" fillId="37" borderId="24" xfId="0" applyFill="1" applyBorder="1" applyAlignment="1">
      <alignment horizontal="left" inden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7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F2F8E4"/>
      <rgbColor rgb="00FFFF99"/>
      <rgbColor rgb="0099CCFF"/>
      <rgbColor rgb="00FF99CC"/>
      <rgbColor rgb="00CC99FF"/>
      <rgbColor rgb="00E1E1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.7109375" style="1" customWidth="1"/>
    <col min="2" max="2" width="14.2812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0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ca="1">OFFSET(A6,-1,0,1,1)+1</f>
        <v>1</v>
      </c>
      <c r="B6" s="20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0" ref="R6:R36">IF(SUM(C6:P6)=0,"",SUMPRODUCT(C6:P6,$C$4:$P$4))</f>
      </c>
      <c r="S6" s="24">
        <f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aca="true" ca="1" t="shared" si="1" ref="A7:A35">OFFSET(A7,-1,0,1,1)+1</f>
        <v>2</v>
      </c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0"/>
      </c>
      <c r="S7" s="24">
        <f>IF(SUM(C7:P7)=0,"",R7/(SUMIF(C7:P7,"&lt;&gt;",$C$4:$P$4)-SUMIF(C7:P7,"=E",$C$4:$P$4)))</f>
      </c>
      <c r="T7" s="25">
        <f>IF(S7="","","   "&amp;INDEX(Info!$R$6:$R$18,MATCH(S7,Info!$Q$6:$Q$18,1)))</f>
      </c>
    </row>
    <row r="8" spans="1:20" ht="12.75">
      <c r="A8" s="19">
        <f ca="1" t="shared" si="1"/>
        <v>3</v>
      </c>
      <c r="B8" s="20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0"/>
      </c>
      <c r="S8" s="24">
        <f aca="true" t="shared" si="2" ref="S8:S35">IF(SUM(C8:P8)=0,"",R8/(SUMIF(C8:P8,"&lt;&gt;",$C$4:$P$4)-SUMIF(C8:P8,"=E",$C$4:$P$4)))</f>
      </c>
      <c r="T8" s="25">
        <f>IF(S8="","","   "&amp;INDEX(Info!$R$6:$R$18,MATCH(S8,Info!$Q$6:$Q$18,1)))</f>
      </c>
    </row>
    <row r="9" spans="1:20" ht="12.75">
      <c r="A9" s="19">
        <f ca="1" t="shared" si="1"/>
        <v>4</v>
      </c>
      <c r="B9" s="20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0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1"/>
        <v>5</v>
      </c>
      <c r="B10" s="20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0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1"/>
        <v>6</v>
      </c>
      <c r="B11" s="20" t="s">
        <v>21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0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1"/>
        <v>7</v>
      </c>
      <c r="B12" s="20" t="s">
        <v>21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0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1"/>
        <v>8</v>
      </c>
      <c r="B13" s="20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0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1"/>
        <v>9</v>
      </c>
      <c r="B14" s="20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0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1"/>
        <v>10</v>
      </c>
      <c r="B15" s="20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0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1"/>
        <v>11</v>
      </c>
      <c r="B16" s="20" t="s">
        <v>21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0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1"/>
        <v>12</v>
      </c>
      <c r="B17" s="20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0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1"/>
        <v>13</v>
      </c>
      <c r="B18" s="20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0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1"/>
        <v>14</v>
      </c>
      <c r="B19" s="20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0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1"/>
        <v>15</v>
      </c>
      <c r="B20" s="20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0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1"/>
        <v>16</v>
      </c>
      <c r="B21" s="20" t="s">
        <v>21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0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1"/>
        <v>17</v>
      </c>
      <c r="B22" s="20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0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1"/>
        <v>18</v>
      </c>
      <c r="B23" s="20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0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1"/>
        <v>19</v>
      </c>
      <c r="B24" s="20" t="s">
        <v>21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0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1"/>
        <v>20</v>
      </c>
      <c r="B25" s="20" t="s">
        <v>21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0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1"/>
        <v>21</v>
      </c>
      <c r="B26" s="20" t="s">
        <v>21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0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1"/>
        <v>22</v>
      </c>
      <c r="B27" s="20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0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1"/>
        <v>23</v>
      </c>
      <c r="B28" s="20" t="s">
        <v>21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0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1"/>
        <v>24</v>
      </c>
      <c r="B29" s="20" t="s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0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1"/>
        <v>25</v>
      </c>
      <c r="B30" s="20" t="s">
        <v>21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0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1"/>
        <v>26</v>
      </c>
      <c r="B31" s="20" t="s">
        <v>21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0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1"/>
        <v>27</v>
      </c>
      <c r="B32" s="20" t="s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0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1"/>
        <v>28</v>
      </c>
      <c r="B33" s="20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0"/>
      </c>
      <c r="S33" s="24">
        <f>IF(SUM(C33:P33)=0,"",R33/(SUMIF(C33:P33,"&lt;&gt;",$C$4:$P$4)-SUMIF(C33:P33,"=E",$C$4:$P$4)))</f>
      </c>
      <c r="T33" s="25">
        <f>IF(S33="","","   "&amp;INDEX(Info!$R$6:$R$18,MATCH(S33,Info!$Q$6:$Q$18,1)))</f>
      </c>
    </row>
    <row r="34" spans="1:20" ht="12.75">
      <c r="A34" s="19">
        <f ca="1" t="shared" si="1"/>
        <v>29</v>
      </c>
      <c r="B34" s="20" t="s">
        <v>21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0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1"/>
        <v>30</v>
      </c>
      <c r="B35" s="20" t="s">
        <v>21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0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0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>IF(SUM(C6:C36)=0,"",AVERAGE(C6:C36))</f>
      </c>
      <c r="D37" s="34">
        <f aca="true" t="shared" si="3" ref="D37:P37">IF(SUM(D6:D36)=0,"",AVERAGE(D6:D36))</f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0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26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0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0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0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0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0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0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0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0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0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0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0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0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0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0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0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0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0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0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0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0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0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0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0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0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0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0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0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0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0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0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41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42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0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0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0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0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0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0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0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0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0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0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0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0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0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0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0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0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0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0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0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0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0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0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0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0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0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0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0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0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0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0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41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43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1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1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1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1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1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1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1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1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1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1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1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1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1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1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1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1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1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1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1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1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1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1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1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1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1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1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1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1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1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1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41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44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0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0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0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0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0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0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0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0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0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0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0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0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0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0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0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0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0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0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0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0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0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0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0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0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0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0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0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0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0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0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45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46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0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0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0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0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0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0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0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0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0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0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0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0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0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0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0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0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0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0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0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0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0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0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0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0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0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0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0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0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0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0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16" width="7.140625" style="1" customWidth="1"/>
    <col min="17" max="17" width="1.421875" style="1" customWidth="1"/>
    <col min="18" max="19" width="7.57421875" style="1" customWidth="1"/>
    <col min="20" max="20" width="6.8515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0" ht="19.5">
      <c r="A1" s="2"/>
      <c r="B1" s="3" t="s">
        <v>45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</row>
    <row r="2" spans="1:20" ht="15">
      <c r="A2" s="2"/>
      <c r="B2" s="7" t="s">
        <v>47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42" customHeight="1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4"/>
      <c r="R3" s="96" t="s">
        <v>17</v>
      </c>
      <c r="S3" s="97" t="s">
        <v>18</v>
      </c>
      <c r="T3" s="97" t="s">
        <v>19</v>
      </c>
    </row>
    <row r="4" spans="1:20" ht="12.75">
      <c r="A4" s="11"/>
      <c r="B4" s="15" t="s">
        <v>20</v>
      </c>
      <c r="C4" s="16">
        <v>100</v>
      </c>
      <c r="D4" s="17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7">
        <v>100</v>
      </c>
      <c r="K4" s="17">
        <v>100</v>
      </c>
      <c r="L4" s="17">
        <v>100</v>
      </c>
      <c r="M4" s="17">
        <v>100</v>
      </c>
      <c r="N4" s="17">
        <v>100</v>
      </c>
      <c r="O4" s="17">
        <v>100</v>
      </c>
      <c r="P4" s="17">
        <v>100</v>
      </c>
      <c r="Q4" s="18"/>
      <c r="R4" s="96"/>
      <c r="S4" s="96"/>
      <c r="T4" s="96"/>
    </row>
    <row r="5" spans="1:2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9">
        <f aca="true" ca="1" t="shared" si="0" ref="A6:A35">OFFSET(A6,-1,0,1,1)+1</f>
        <v>1</v>
      </c>
      <c r="B6" s="40">
        <f>IF(Reading!B6="Enter Name","",Reading!B6)</f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>
        <f aca="true" t="shared" si="1" ref="R6:R36">IF(SUM(C6:P6)=0,"",SUMPRODUCT(C6:P6,$C$4:$P$4))</f>
      </c>
      <c r="S6" s="24">
        <f aca="true" t="shared" si="2" ref="S6:S35">IF(SUM(C6:P6)=0,"",R6/(SUMIF(C6:P6,"&lt;&gt;",$C$4:$P$4)-SUMIF(C6:P6,"=E",$C$4:$P$4)))</f>
      </c>
      <c r="T6" s="25">
        <f>IF(S6="","","   "&amp;INDEX(Info!$R$6:$R$18,MATCH(S6,Info!$Q$6:$Q$18,1)))</f>
      </c>
    </row>
    <row r="7" spans="1:20" ht="12.75">
      <c r="A7" s="19">
        <f ca="1" t="shared" si="0"/>
        <v>2</v>
      </c>
      <c r="B7" s="40">
        <f>IF(Reading!B7="Enter Name","",Reading!B7)</f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>
        <f t="shared" si="1"/>
      </c>
      <c r="S7" s="24">
        <f t="shared" si="2"/>
      </c>
      <c r="T7" s="25">
        <f>IF(S7="","","   "&amp;INDEX(Info!$R$6:$R$18,MATCH(S7,Info!$Q$6:$Q$18,1)))</f>
      </c>
    </row>
    <row r="8" spans="1:20" ht="12.75">
      <c r="A8" s="19">
        <f ca="1" t="shared" si="0"/>
        <v>3</v>
      </c>
      <c r="B8" s="40">
        <f>IF(Reading!B8="Enter Name","",Reading!B8)</f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3">
        <f t="shared" si="1"/>
      </c>
      <c r="S8" s="24">
        <f t="shared" si="2"/>
      </c>
      <c r="T8" s="25">
        <f>IF(S8="","","   "&amp;INDEX(Info!$R$6:$R$18,MATCH(S8,Info!$Q$6:$Q$18,1)))</f>
      </c>
    </row>
    <row r="9" spans="1:20" ht="12.75">
      <c r="A9" s="19">
        <f ca="1" t="shared" si="0"/>
        <v>4</v>
      </c>
      <c r="B9" s="40">
        <f>IF(Reading!B9="Enter Name","",Reading!B9)</f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>
        <f t="shared" si="1"/>
      </c>
      <c r="S9" s="24">
        <f t="shared" si="2"/>
      </c>
      <c r="T9" s="25">
        <f>IF(S9="","","   "&amp;INDEX(Info!$R$6:$R$18,MATCH(S9,Info!$Q$6:$Q$18,1)))</f>
      </c>
    </row>
    <row r="10" spans="1:20" ht="12.75">
      <c r="A10" s="19">
        <f ca="1" t="shared" si="0"/>
        <v>5</v>
      </c>
      <c r="B10" s="40">
        <f>IF(Reading!B10="Enter Name","",Reading!B10)</f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3">
        <f t="shared" si="1"/>
      </c>
      <c r="S10" s="24">
        <f t="shared" si="2"/>
      </c>
      <c r="T10" s="25">
        <f>IF(S10="","","   "&amp;INDEX(Info!$R$6:$R$18,MATCH(S10,Info!$Q$6:$Q$18,1)))</f>
      </c>
    </row>
    <row r="11" spans="1:20" ht="12.75">
      <c r="A11" s="19">
        <f ca="1" t="shared" si="0"/>
        <v>6</v>
      </c>
      <c r="B11" s="40">
        <f>IF(Reading!B11="Enter Name","",Reading!B11)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>
        <f t="shared" si="1"/>
      </c>
      <c r="S11" s="24">
        <f t="shared" si="2"/>
      </c>
      <c r="T11" s="25">
        <f>IF(S11="","","   "&amp;INDEX(Info!$R$6:$R$18,MATCH(S11,Info!$Q$6:$Q$18,1)))</f>
      </c>
    </row>
    <row r="12" spans="1:20" ht="12.75">
      <c r="A12" s="19">
        <f ca="1" t="shared" si="0"/>
        <v>7</v>
      </c>
      <c r="B12" s="40">
        <f>IF(Reading!B12="Enter Name","",Reading!B12)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>
        <f t="shared" si="1"/>
      </c>
      <c r="S12" s="24">
        <f t="shared" si="2"/>
      </c>
      <c r="T12" s="25">
        <f>IF(S12="","","   "&amp;INDEX(Info!$R$6:$R$18,MATCH(S12,Info!$Q$6:$Q$18,1)))</f>
      </c>
    </row>
    <row r="13" spans="1:20" ht="12.75">
      <c r="A13" s="19">
        <f ca="1" t="shared" si="0"/>
        <v>8</v>
      </c>
      <c r="B13" s="40">
        <f>IF(Reading!B13="Enter Name","",Reading!B13)</f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>
        <f t="shared" si="1"/>
      </c>
      <c r="S13" s="24">
        <f t="shared" si="2"/>
      </c>
      <c r="T13" s="25">
        <f>IF(S13="","","   "&amp;INDEX(Info!$R$6:$R$18,MATCH(S13,Info!$Q$6:$Q$18,1)))</f>
      </c>
    </row>
    <row r="14" spans="1:20" ht="12.75">
      <c r="A14" s="19">
        <f ca="1" t="shared" si="0"/>
        <v>9</v>
      </c>
      <c r="B14" s="40">
        <f>IF(Reading!B14="Enter Name","",Reading!B14)</f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>
        <f t="shared" si="1"/>
      </c>
      <c r="S14" s="24">
        <f t="shared" si="2"/>
      </c>
      <c r="T14" s="25">
        <f>IF(S14="","","   "&amp;INDEX(Info!$R$6:$R$18,MATCH(S14,Info!$Q$6:$Q$18,1)))</f>
      </c>
    </row>
    <row r="15" spans="1:20" ht="12.75">
      <c r="A15" s="19">
        <f ca="1" t="shared" si="0"/>
        <v>10</v>
      </c>
      <c r="B15" s="40">
        <f>IF(Reading!B15="Enter Name","",Reading!B15)</f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>
        <f t="shared" si="1"/>
      </c>
      <c r="S15" s="24">
        <f t="shared" si="2"/>
      </c>
      <c r="T15" s="25">
        <f>IF(S15="","","   "&amp;INDEX(Info!$R$6:$R$18,MATCH(S15,Info!$Q$6:$Q$18,1)))</f>
      </c>
    </row>
    <row r="16" spans="1:20" ht="12.75">
      <c r="A16" s="19">
        <f ca="1" t="shared" si="0"/>
        <v>11</v>
      </c>
      <c r="B16" s="40">
        <f>IF(Reading!B16="Enter Name","",Reading!B16)</f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>
        <f t="shared" si="1"/>
      </c>
      <c r="S16" s="24">
        <f t="shared" si="2"/>
      </c>
      <c r="T16" s="25">
        <f>IF(S16="","","   "&amp;INDEX(Info!$R$6:$R$18,MATCH(S16,Info!$Q$6:$Q$18,1)))</f>
      </c>
    </row>
    <row r="17" spans="1:20" ht="12.75">
      <c r="A17" s="19">
        <f ca="1" t="shared" si="0"/>
        <v>12</v>
      </c>
      <c r="B17" s="40">
        <f>IF(Reading!B17="Enter Name","",Reading!B17)</f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>
        <f t="shared" si="1"/>
      </c>
      <c r="S17" s="24">
        <f t="shared" si="2"/>
      </c>
      <c r="T17" s="25">
        <f>IF(S17="","","   "&amp;INDEX(Info!$R$6:$R$18,MATCH(S17,Info!$Q$6:$Q$18,1)))</f>
      </c>
    </row>
    <row r="18" spans="1:20" ht="12.75">
      <c r="A18" s="19">
        <f ca="1" t="shared" si="0"/>
        <v>13</v>
      </c>
      <c r="B18" s="40">
        <f>IF(Reading!B18="Enter Name","",Reading!B18)</f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>
        <f t="shared" si="1"/>
      </c>
      <c r="S18" s="24">
        <f t="shared" si="2"/>
      </c>
      <c r="T18" s="25">
        <f>IF(S18="","","   "&amp;INDEX(Info!$R$6:$R$18,MATCH(S18,Info!$Q$6:$Q$18,1)))</f>
      </c>
    </row>
    <row r="19" spans="1:20" ht="12.75">
      <c r="A19" s="19">
        <f ca="1" t="shared" si="0"/>
        <v>14</v>
      </c>
      <c r="B19" s="40">
        <f>IF(Reading!B19="Enter Name","",Reading!B19)</f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>
        <f t="shared" si="1"/>
      </c>
      <c r="S19" s="24">
        <f t="shared" si="2"/>
      </c>
      <c r="T19" s="25">
        <f>IF(S19="","","   "&amp;INDEX(Info!$R$6:$R$18,MATCH(S19,Info!$Q$6:$Q$18,1)))</f>
      </c>
    </row>
    <row r="20" spans="1:20" ht="12.75">
      <c r="A20" s="19">
        <f ca="1" t="shared" si="0"/>
        <v>15</v>
      </c>
      <c r="B20" s="40">
        <f>IF(Reading!B20="Enter Name","",Reading!B20)</f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>
        <f t="shared" si="1"/>
      </c>
      <c r="S20" s="24">
        <f t="shared" si="2"/>
      </c>
      <c r="T20" s="25">
        <f>IF(S20="","","   "&amp;INDEX(Info!$R$6:$R$18,MATCH(S20,Info!$Q$6:$Q$18,1)))</f>
      </c>
    </row>
    <row r="21" spans="1:20" ht="12.75">
      <c r="A21" s="19">
        <f ca="1" t="shared" si="0"/>
        <v>16</v>
      </c>
      <c r="B21" s="40">
        <f>IF(Reading!B21="Enter Name","",Reading!B21)</f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>
        <f t="shared" si="1"/>
      </c>
      <c r="S21" s="24">
        <f t="shared" si="2"/>
      </c>
      <c r="T21" s="25">
        <f>IF(S21="","","   "&amp;INDEX(Info!$R$6:$R$18,MATCH(S21,Info!$Q$6:$Q$18,1)))</f>
      </c>
    </row>
    <row r="22" spans="1:20" ht="12.75">
      <c r="A22" s="19">
        <f ca="1" t="shared" si="0"/>
        <v>17</v>
      </c>
      <c r="B22" s="40">
        <f>IF(Reading!B22="Enter Name","",Reading!B22)</f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>
        <f t="shared" si="1"/>
      </c>
      <c r="S22" s="24">
        <f t="shared" si="2"/>
      </c>
      <c r="T22" s="25">
        <f>IF(S22="","","   "&amp;INDEX(Info!$R$6:$R$18,MATCH(S22,Info!$Q$6:$Q$18,1)))</f>
      </c>
    </row>
    <row r="23" spans="1:20" ht="12.75">
      <c r="A23" s="19">
        <f ca="1" t="shared" si="0"/>
        <v>18</v>
      </c>
      <c r="B23" s="40">
        <f>IF(Reading!B23="Enter Name","",Reading!B23)</f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>
        <f t="shared" si="1"/>
      </c>
      <c r="S23" s="24">
        <f t="shared" si="2"/>
      </c>
      <c r="T23" s="25">
        <f>IF(S23="","","   "&amp;INDEX(Info!$R$6:$R$18,MATCH(S23,Info!$Q$6:$Q$18,1)))</f>
      </c>
    </row>
    <row r="24" spans="1:20" ht="12.75">
      <c r="A24" s="19">
        <f ca="1" t="shared" si="0"/>
        <v>19</v>
      </c>
      <c r="B24" s="40">
        <f>IF(Reading!B24="Enter Name","",Reading!B24)</f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>
        <f t="shared" si="1"/>
      </c>
      <c r="S24" s="24">
        <f t="shared" si="2"/>
      </c>
      <c r="T24" s="25">
        <f>IF(S24="","","   "&amp;INDEX(Info!$R$6:$R$18,MATCH(S24,Info!$Q$6:$Q$18,1)))</f>
      </c>
    </row>
    <row r="25" spans="1:20" ht="12.75">
      <c r="A25" s="19">
        <f ca="1" t="shared" si="0"/>
        <v>20</v>
      </c>
      <c r="B25" s="40">
        <f>IF(Reading!B25="Enter Name","",Reading!B25)</f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3">
        <f t="shared" si="1"/>
      </c>
      <c r="S25" s="24">
        <f t="shared" si="2"/>
      </c>
      <c r="T25" s="25">
        <f>IF(S25="","","   "&amp;INDEX(Info!$R$6:$R$18,MATCH(S25,Info!$Q$6:$Q$18,1)))</f>
      </c>
    </row>
    <row r="26" spans="1:20" ht="12.75">
      <c r="A26" s="19">
        <f ca="1" t="shared" si="0"/>
        <v>21</v>
      </c>
      <c r="B26" s="40">
        <f>IF(Reading!B26="Enter Name","",Reading!B26)</f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>
        <f t="shared" si="1"/>
      </c>
      <c r="S26" s="24">
        <f t="shared" si="2"/>
      </c>
      <c r="T26" s="25">
        <f>IF(S26="","","   "&amp;INDEX(Info!$R$6:$R$18,MATCH(S26,Info!$Q$6:$Q$18,1)))</f>
      </c>
    </row>
    <row r="27" spans="1:20" ht="12.75">
      <c r="A27" s="19">
        <f ca="1" t="shared" si="0"/>
        <v>22</v>
      </c>
      <c r="B27" s="40">
        <f>IF(Reading!B27="Enter Name","",Reading!B27)</f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>
        <f t="shared" si="1"/>
      </c>
      <c r="S27" s="24">
        <f t="shared" si="2"/>
      </c>
      <c r="T27" s="25">
        <f>IF(S27="","","   "&amp;INDEX(Info!$R$6:$R$18,MATCH(S27,Info!$Q$6:$Q$18,1)))</f>
      </c>
    </row>
    <row r="28" spans="1:20" ht="12.75">
      <c r="A28" s="19">
        <f ca="1" t="shared" si="0"/>
        <v>23</v>
      </c>
      <c r="B28" s="40">
        <f>IF(Reading!B28="Enter Name","",Reading!B28)</f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3">
        <f t="shared" si="1"/>
      </c>
      <c r="S28" s="24">
        <f t="shared" si="2"/>
      </c>
      <c r="T28" s="25">
        <f>IF(S28="","","   "&amp;INDEX(Info!$R$6:$R$18,MATCH(S28,Info!$Q$6:$Q$18,1)))</f>
      </c>
    </row>
    <row r="29" spans="1:20" ht="12.75">
      <c r="A29" s="19">
        <f ca="1" t="shared" si="0"/>
        <v>24</v>
      </c>
      <c r="B29" s="40">
        <f>IF(Reading!B29="Enter Name","",Reading!B29)</f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>
        <f t="shared" si="1"/>
      </c>
      <c r="S29" s="24">
        <f t="shared" si="2"/>
      </c>
      <c r="T29" s="25">
        <f>IF(S29="","","   "&amp;INDEX(Info!$R$6:$R$18,MATCH(S29,Info!$Q$6:$Q$18,1)))</f>
      </c>
    </row>
    <row r="30" spans="1:20" ht="12.75">
      <c r="A30" s="19">
        <f ca="1" t="shared" si="0"/>
        <v>25</v>
      </c>
      <c r="B30" s="40">
        <f>IF(Reading!B30="Enter Name","",Reading!B30)</f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3">
        <f t="shared" si="1"/>
      </c>
      <c r="S30" s="24">
        <f t="shared" si="2"/>
      </c>
      <c r="T30" s="25">
        <f>IF(S30="","","   "&amp;INDEX(Info!$R$6:$R$18,MATCH(S30,Info!$Q$6:$Q$18,1)))</f>
      </c>
    </row>
    <row r="31" spans="1:20" ht="12.75">
      <c r="A31" s="19">
        <f ca="1" t="shared" si="0"/>
        <v>26</v>
      </c>
      <c r="B31" s="40">
        <f>IF(Reading!B31="Enter Name","",Reading!B31)</f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3">
        <f t="shared" si="1"/>
      </c>
      <c r="S31" s="24">
        <f t="shared" si="2"/>
      </c>
      <c r="T31" s="25">
        <f>IF(S31="","","   "&amp;INDEX(Info!$R$6:$R$18,MATCH(S31,Info!$Q$6:$Q$18,1)))</f>
      </c>
    </row>
    <row r="32" spans="1:20" ht="12.75">
      <c r="A32" s="19">
        <f ca="1" t="shared" si="0"/>
        <v>27</v>
      </c>
      <c r="B32" s="40">
        <f>IF(Reading!B32="Enter Name","",Reading!B32)</f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>
        <f t="shared" si="1"/>
      </c>
      <c r="S32" s="24">
        <f t="shared" si="2"/>
      </c>
      <c r="T32" s="25">
        <f>IF(S32="","","   "&amp;INDEX(Info!$R$6:$R$18,MATCH(S32,Info!$Q$6:$Q$18,1)))</f>
      </c>
    </row>
    <row r="33" spans="1:20" ht="12.75">
      <c r="A33" s="19">
        <f ca="1" t="shared" si="0"/>
        <v>28</v>
      </c>
      <c r="B33" s="40">
        <f>IF(Reading!B33="Enter Name","",Reading!B33)</f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>
        <f t="shared" si="1"/>
      </c>
      <c r="S33" s="24">
        <f t="shared" si="2"/>
      </c>
      <c r="T33" s="25">
        <f>IF(S33="","","   "&amp;INDEX(Info!$R$6:$R$18,MATCH(S33,Info!$Q$6:$Q$18,1)))</f>
      </c>
    </row>
    <row r="34" spans="1:20" ht="12.75">
      <c r="A34" s="19">
        <f ca="1" t="shared" si="0"/>
        <v>29</v>
      </c>
      <c r="B34" s="40">
        <f>IF(Reading!B34="Enter Name","",Reading!B34)</f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>
        <f t="shared" si="1"/>
      </c>
      <c r="S34" s="24">
        <f t="shared" si="2"/>
      </c>
      <c r="T34" s="25">
        <f>IF(S34="","","   "&amp;INDEX(Info!$R$6:$R$18,MATCH(S34,Info!$Q$6:$Q$18,1)))</f>
      </c>
    </row>
    <row r="35" spans="1:20" ht="12.75">
      <c r="A35" s="19">
        <f ca="1" t="shared" si="0"/>
        <v>30</v>
      </c>
      <c r="B35" s="40">
        <f>IF(Reading!B35="Enter Name","",Reading!B35)</f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>
        <f t="shared" si="1"/>
      </c>
      <c r="S35" s="24">
        <f t="shared" si="2"/>
      </c>
      <c r="T35" s="25">
        <f>IF(S35="","","   "&amp;INDEX(Info!$R$6:$R$18,MATCH(S35,Info!$Q$6:$Q$18,1)))</f>
      </c>
    </row>
    <row r="36" spans="1:20" ht="6.75" customHeight="1">
      <c r="A36" s="26" t="s">
        <v>22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30">
        <f t="shared" si="1"/>
      </c>
      <c r="S36" s="31">
        <f>IF(SUM(C36:P36)=0,"",#REF!+R36/(SUMIF(C36:P36,"&lt;&gt;",$C$4:$P$4)-SUMIF(C36:P36,"=E",$C$4:$P$4)))</f>
      </c>
      <c r="T36" s="32">
        <f>IF(S36="","",INDEX(Info!$R$6:$R$18,MATCH(S36,Info!$Q$6:$Q$18,1)))</f>
      </c>
    </row>
    <row r="37" spans="1:22" ht="12.75">
      <c r="A37" s="2"/>
      <c r="B37" s="33" t="s">
        <v>23</v>
      </c>
      <c r="C37" s="34">
        <f aca="true" t="shared" si="3" ref="C37:P37">IF(SUM(C6:C36)=0,"",AVERAGE(C6:C36))</f>
      </c>
      <c r="D37" s="34">
        <f t="shared" si="3"/>
      </c>
      <c r="E37" s="34">
        <f t="shared" si="3"/>
      </c>
      <c r="F37" s="34">
        <f t="shared" si="3"/>
      </c>
      <c r="G37" s="34">
        <f t="shared" si="3"/>
      </c>
      <c r="H37" s="34">
        <f t="shared" si="3"/>
      </c>
      <c r="I37" s="34">
        <f t="shared" si="3"/>
      </c>
      <c r="J37" s="34">
        <f t="shared" si="3"/>
      </c>
      <c r="K37" s="34">
        <f t="shared" si="3"/>
      </c>
      <c r="L37" s="34">
        <f t="shared" si="3"/>
      </c>
      <c r="M37" s="34">
        <f t="shared" si="3"/>
      </c>
      <c r="N37" s="34">
        <f t="shared" si="3"/>
      </c>
      <c r="O37" s="34">
        <f t="shared" si="3"/>
      </c>
      <c r="P37" s="34">
        <f t="shared" si="3"/>
      </c>
      <c r="Q37" s="29"/>
      <c r="R37" s="35" t="s">
        <v>24</v>
      </c>
      <c r="S37" s="36" t="e">
        <f>AVERAGE(S6:S36)</f>
        <v>#DIV/0!</v>
      </c>
      <c r="T37" s="37" t="e">
        <f>IF(S37="","",INDEX(Info!$R$6:$R$18,MATCH(S37,Info!$Q$6:$Q$18,1)))</f>
        <v>#DIV/0!</v>
      </c>
      <c r="V37" s="38"/>
    </row>
    <row r="38" spans="1:20" ht="12.75">
      <c r="A38" s="2"/>
      <c r="B38" s="39" t="s">
        <v>25</v>
      </c>
      <c r="C38" s="34">
        <f aca="true" t="shared" si="4" ref="C38:P38">IF(OR(C4=0,C37=""),"",MEDIAN(C6:C36))</f>
      </c>
      <c r="D38" s="34">
        <f t="shared" si="4"/>
      </c>
      <c r="E38" s="34">
        <f t="shared" si="4"/>
      </c>
      <c r="F38" s="34">
        <f t="shared" si="4"/>
      </c>
      <c r="G38" s="34">
        <f t="shared" si="4"/>
      </c>
      <c r="H38" s="34">
        <f t="shared" si="4"/>
      </c>
      <c r="I38" s="34">
        <f t="shared" si="4"/>
      </c>
      <c r="J38" s="34">
        <f t="shared" si="4"/>
      </c>
      <c r="K38" s="34">
        <f t="shared" si="4"/>
      </c>
      <c r="L38" s="34">
        <f t="shared" si="4"/>
      </c>
      <c r="M38" s="34">
        <f t="shared" si="4"/>
      </c>
      <c r="N38" s="34">
        <f t="shared" si="4"/>
      </c>
      <c r="O38" s="34">
        <f t="shared" si="4"/>
      </c>
      <c r="P38" s="34">
        <f t="shared" si="4"/>
      </c>
      <c r="Q38" s="29"/>
      <c r="R38" s="2"/>
      <c r="S38" s="2"/>
      <c r="T38" s="2"/>
    </row>
    <row r="39" ht="12.75">
      <c r="Q39" s="29"/>
    </row>
  </sheetData>
  <sheetProtection/>
  <mergeCells count="3">
    <mergeCell ref="R3:R4"/>
    <mergeCell ref="S3:S4"/>
    <mergeCell ref="T3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.7109375" style="0" customWidth="1"/>
    <col min="2" max="2" width="1.1484375" style="0" customWidth="1"/>
    <col min="3" max="3" width="17.57421875" style="0" customWidth="1"/>
    <col min="4" max="4" width="1.1484375" style="0" customWidth="1"/>
    <col min="5" max="11" width="11.28125" style="0" customWidth="1"/>
    <col min="12" max="12" width="1.1484375" style="0" customWidth="1"/>
    <col min="13" max="13" width="7.8515625" style="0" customWidth="1"/>
    <col min="14" max="14" width="7.00390625" style="0" customWidth="1"/>
    <col min="15" max="15" width="1.1484375" style="0" customWidth="1"/>
    <col min="16" max="16" width="2.8515625" style="0" customWidth="1"/>
    <col min="21" max="21" width="12.57421875" style="0" customWidth="1"/>
  </cols>
  <sheetData>
    <row r="1" spans="2:20" ht="19.5">
      <c r="B1" s="42" t="s">
        <v>45</v>
      </c>
      <c r="C1" s="43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5"/>
      <c r="P1" s="46"/>
      <c r="Q1" s="46"/>
      <c r="R1" s="46"/>
      <c r="S1" s="1"/>
      <c r="T1" s="1"/>
    </row>
    <row r="2" spans="2:20" s="47" customFormat="1" ht="15" customHeight="1">
      <c r="B2" s="48"/>
      <c r="C2" s="46"/>
      <c r="D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"/>
      <c r="T2" s="1"/>
    </row>
    <row r="3" spans="3:17" ht="15">
      <c r="C3" s="49" t="s">
        <v>48</v>
      </c>
      <c r="D3" s="49"/>
      <c r="Q3" s="49" t="s">
        <v>49</v>
      </c>
    </row>
    <row r="4" spans="1:21" ht="12.75">
      <c r="A4" s="50"/>
      <c r="B4" s="51"/>
      <c r="C4" s="52" t="s">
        <v>2</v>
      </c>
      <c r="D4" s="53"/>
      <c r="E4" s="54" t="s">
        <v>50</v>
      </c>
      <c r="F4" s="54" t="s">
        <v>51</v>
      </c>
      <c r="G4" s="54" t="s">
        <v>52</v>
      </c>
      <c r="H4" s="54" t="s">
        <v>53</v>
      </c>
      <c r="I4" s="54" t="s">
        <v>54</v>
      </c>
      <c r="J4" s="54" t="s">
        <v>55</v>
      </c>
      <c r="K4" s="54" t="s">
        <v>56</v>
      </c>
      <c r="L4" s="54"/>
      <c r="M4" s="54" t="s">
        <v>57</v>
      </c>
      <c r="N4" s="54" t="s">
        <v>58</v>
      </c>
      <c r="O4" s="55"/>
      <c r="Q4" s="56" t="s">
        <v>59</v>
      </c>
      <c r="R4" s="54" t="s">
        <v>58</v>
      </c>
      <c r="S4" s="98" t="s">
        <v>60</v>
      </c>
      <c r="T4" s="98"/>
      <c r="U4" s="57" t="s">
        <v>61</v>
      </c>
    </row>
    <row r="5" spans="1:21" ht="4.5" customHeight="1">
      <c r="A5" s="50"/>
      <c r="B5" s="58"/>
      <c r="C5" s="59"/>
      <c r="D5" s="60"/>
      <c r="E5" s="61"/>
      <c r="F5" s="61"/>
      <c r="G5" s="61"/>
      <c r="H5" s="61"/>
      <c r="I5" s="61"/>
      <c r="J5" s="61"/>
      <c r="K5" s="61"/>
      <c r="L5" s="62"/>
      <c r="M5" s="61"/>
      <c r="N5" s="61"/>
      <c r="O5" s="63"/>
      <c r="Q5" s="64"/>
      <c r="R5" s="65"/>
      <c r="S5" s="65"/>
      <c r="T5" s="65"/>
      <c r="U5" s="66"/>
    </row>
    <row r="6" spans="1:21" ht="12.75">
      <c r="A6" s="50"/>
      <c r="B6" s="67"/>
      <c r="C6" s="68">
        <f>IF(Reading!B6="Enter Name","",Reading!B6)</f>
      </c>
      <c r="D6" s="69"/>
      <c r="E6" s="70">
        <f>Reading!S6</f>
      </c>
      <c r="F6" s="71">
        <f>Writing!S6</f>
      </c>
      <c r="G6" s="71">
        <f>Grammar!S6</f>
      </c>
      <c r="H6" s="71">
        <f>Spelling!S6</f>
      </c>
      <c r="I6" s="71">
        <f>Math!S6</f>
      </c>
      <c r="J6" s="71">
        <f>Science!S6</f>
      </c>
      <c r="K6" s="71">
        <f>Social_Studies!S6</f>
      </c>
      <c r="L6" s="69"/>
      <c r="M6" s="72">
        <f>IF(ISERROR(AVERAGE(E6:K6)),"",AVERAGE(E6:K6))</f>
      </c>
      <c r="N6" s="73">
        <f>IF(M6="",""," "&amp;INDEX(Info!$R$6:$R$18,MATCH(M6,Info!$Q$6:$Q$18,1)))</f>
      </c>
      <c r="O6" s="67"/>
      <c r="Q6" s="74">
        <v>0</v>
      </c>
      <c r="R6" s="75" t="s">
        <v>62</v>
      </c>
      <c r="S6" s="75">
        <f ca="1">COUNTIF(Reading!$S$6:$S$36,"&gt;="&amp;Q6)-COUNTIF(Reading!$S$6:$S$36,"&gt;="&amp;OFFSET(Q6,1,0,1,1))</f>
        <v>0</v>
      </c>
      <c r="T6" s="76" t="e">
        <f aca="true" t="shared" si="0" ref="T6:T18">S6/$S$19</f>
        <v>#DIV/0!</v>
      </c>
      <c r="U6" s="77" t="s">
        <v>63</v>
      </c>
    </row>
    <row r="7" spans="1:21" ht="12.75">
      <c r="A7" s="50"/>
      <c r="B7" s="67"/>
      <c r="C7" s="68">
        <f>IF(Reading!B7="Enter Name","",Reading!B7)</f>
      </c>
      <c r="D7" s="69"/>
      <c r="E7" s="70">
        <f>Reading!S7</f>
      </c>
      <c r="F7" s="71">
        <f>Writing!S7</f>
      </c>
      <c r="G7" s="71">
        <f>Grammar!S7</f>
      </c>
      <c r="H7" s="71">
        <f>Spelling!S7</f>
      </c>
      <c r="I7" s="71">
        <f>Math!S7</f>
      </c>
      <c r="J7" s="71">
        <f>Science!S7</f>
      </c>
      <c r="K7" s="71">
        <f>Social_Studies!S7</f>
      </c>
      <c r="L7" s="69"/>
      <c r="M7" s="72">
        <f aca="true" t="shared" si="1" ref="M7:M35">IF(ISERROR(AVERAGE(E7:K7)),"",AVERAGE(E7:K7))</f>
      </c>
      <c r="N7" s="73">
        <f>IF(M7="",""," "&amp;INDEX(Info!$R$6:$R$18,MATCH(M7,Info!$Q$6:$Q$18,1)))</f>
      </c>
      <c r="O7" s="67"/>
      <c r="Q7" s="74">
        <v>0.6</v>
      </c>
      <c r="R7" s="78" t="s">
        <v>64</v>
      </c>
      <c r="S7" s="75">
        <f ca="1">COUNTIF(Reading!$S$6:$S$36,"&gt;="&amp;Q7)-COUNTIF(Reading!$S$6:$S$36,"&gt;="&amp;OFFSET(Q7,1,0,1,1))</f>
        <v>0</v>
      </c>
      <c r="T7" s="76" t="e">
        <f t="shared" si="0"/>
        <v>#DIV/0!</v>
      </c>
      <c r="U7" s="77" t="s">
        <v>65</v>
      </c>
    </row>
    <row r="8" spans="1:21" ht="12.75">
      <c r="A8" s="50"/>
      <c r="B8" s="67"/>
      <c r="C8" s="68">
        <f>IF(Reading!B8="Enter Name","",Reading!B8)</f>
      </c>
      <c r="D8" s="69"/>
      <c r="E8" s="70">
        <f>Reading!S8</f>
      </c>
      <c r="F8" s="71">
        <f>Writing!S8</f>
      </c>
      <c r="G8" s="71">
        <f>Grammar!S8</f>
      </c>
      <c r="H8" s="71">
        <f>Spelling!S8</f>
      </c>
      <c r="I8" s="71">
        <f>Math!S8</f>
      </c>
      <c r="J8" s="71">
        <f>Science!S8</f>
      </c>
      <c r="K8" s="71">
        <f>Social_Studies!S8</f>
      </c>
      <c r="L8" s="69"/>
      <c r="M8" s="72">
        <f t="shared" si="1"/>
      </c>
      <c r="N8" s="73">
        <f>IF(M8="",""," "&amp;INDEX(Info!$R$6:$R$18,MATCH(M8,Info!$Q$6:$Q$18,1)))</f>
      </c>
      <c r="O8" s="67"/>
      <c r="Q8" s="74">
        <f>3*(Q10-Q7)/10+Q7</f>
        <v>0.63</v>
      </c>
      <c r="R8" s="78" t="s">
        <v>66</v>
      </c>
      <c r="S8" s="75">
        <f ca="1">COUNTIF(Reading!$S$6:$S$36,"&gt;="&amp;Q8)-COUNTIF(Reading!$S$6:$S$36,"&gt;="&amp;OFFSET(Q8,1,0,1,1))</f>
        <v>0</v>
      </c>
      <c r="T8" s="76" t="e">
        <f t="shared" si="0"/>
        <v>#DIV/0!</v>
      </c>
      <c r="U8" s="77" t="s">
        <v>65</v>
      </c>
    </row>
    <row r="9" spans="1:21" ht="12.75">
      <c r="A9" s="50"/>
      <c r="B9" s="67"/>
      <c r="C9" s="68">
        <f>IF(Reading!B9="Enter Name","",Reading!B9)</f>
      </c>
      <c r="D9" s="69"/>
      <c r="E9" s="70">
        <f>Reading!S9</f>
      </c>
      <c r="F9" s="71">
        <f>Writing!S9</f>
      </c>
      <c r="G9" s="71">
        <f>Grammar!S9</f>
      </c>
      <c r="H9" s="71">
        <f>Spelling!S9</f>
      </c>
      <c r="I9" s="71">
        <f>Math!S9</f>
      </c>
      <c r="J9" s="71">
        <f>Science!S9</f>
      </c>
      <c r="K9" s="71">
        <f>Social_Studies!S9</f>
      </c>
      <c r="L9" s="69"/>
      <c r="M9" s="72">
        <f t="shared" si="1"/>
      </c>
      <c r="N9" s="73">
        <f>IF(M9="",""," "&amp;INDEX(Info!$R$6:$R$18,MATCH(M9,Info!$Q$6:$Q$18,1)))</f>
      </c>
      <c r="O9" s="67"/>
      <c r="Q9" s="74">
        <f>6*(Q10-Q7)/10+Q7</f>
        <v>0.6599999999999999</v>
      </c>
      <c r="R9" s="78" t="s">
        <v>67</v>
      </c>
      <c r="S9" s="75">
        <f ca="1">COUNTIF(Reading!$S$6:$S$36,"&gt;="&amp;Q9)-COUNTIF(Reading!$S$6:$S$36,"&gt;="&amp;OFFSET(Q9,1,0,1,1))</f>
        <v>0</v>
      </c>
      <c r="T9" s="76" t="e">
        <f t="shared" si="0"/>
        <v>#DIV/0!</v>
      </c>
      <c r="U9" s="77" t="s">
        <v>65</v>
      </c>
    </row>
    <row r="10" spans="1:21" ht="12.75">
      <c r="A10" s="50"/>
      <c r="B10" s="67"/>
      <c r="C10" s="68">
        <f>IF(Reading!B10="Enter Name","",Reading!B10)</f>
      </c>
      <c r="D10" s="69"/>
      <c r="E10" s="70">
        <f>Reading!S10</f>
      </c>
      <c r="F10" s="71">
        <f>Writing!S10</f>
      </c>
      <c r="G10" s="71">
        <f>Grammar!S10</f>
      </c>
      <c r="H10" s="71">
        <f>Spelling!S10</f>
      </c>
      <c r="I10" s="71">
        <f>Math!S10</f>
      </c>
      <c r="J10" s="71">
        <f>Science!S10</f>
      </c>
      <c r="K10" s="71">
        <f>Social_Studies!S10</f>
      </c>
      <c r="L10" s="69"/>
      <c r="M10" s="72">
        <f t="shared" si="1"/>
      </c>
      <c r="N10" s="73">
        <f>IF(M10="",""," "&amp;INDEX(Info!$R$6:$R$18,MATCH(M10,Info!$Q$6:$Q$18,1)))</f>
      </c>
      <c r="O10" s="67"/>
      <c r="Q10" s="74">
        <v>0.7</v>
      </c>
      <c r="R10" s="78" t="s">
        <v>68</v>
      </c>
      <c r="S10" s="75">
        <f ca="1">COUNTIF(Reading!$S$6:$S$36,"&gt;="&amp;Q10)-COUNTIF(Reading!$S$6:$S$36,"&gt;="&amp;OFFSET(Q10,1,0,1,1))</f>
        <v>0</v>
      </c>
      <c r="T10" s="76" t="e">
        <f t="shared" si="0"/>
        <v>#DIV/0!</v>
      </c>
      <c r="U10" s="77" t="s">
        <v>69</v>
      </c>
    </row>
    <row r="11" spans="1:21" ht="12.75">
      <c r="A11" s="50"/>
      <c r="B11" s="67"/>
      <c r="C11" s="68">
        <f>IF(Reading!B11="Enter Name","",Reading!B11)</f>
      </c>
      <c r="D11" s="69"/>
      <c r="E11" s="70">
        <f>Reading!S11</f>
      </c>
      <c r="F11" s="71">
        <f>Writing!S11</f>
      </c>
      <c r="G11" s="71">
        <f>Grammar!S11</f>
      </c>
      <c r="H11" s="71">
        <f>Spelling!S11</f>
      </c>
      <c r="I11" s="71">
        <f>Math!S11</f>
      </c>
      <c r="J11" s="71">
        <f>Science!S11</f>
      </c>
      <c r="K11" s="71">
        <f>Social_Studies!S11</f>
      </c>
      <c r="L11" s="69"/>
      <c r="M11" s="72">
        <f t="shared" si="1"/>
      </c>
      <c r="N11" s="73">
        <f>IF(M11="",""," "&amp;INDEX(Info!$R$6:$R$18,MATCH(M11,Info!$Q$6:$Q$18,1)))</f>
      </c>
      <c r="O11" s="67"/>
      <c r="Q11" s="74">
        <f>3*(Q13-Q10)/10+Q10</f>
        <v>0.73</v>
      </c>
      <c r="R11" s="78" t="s">
        <v>70</v>
      </c>
      <c r="S11" s="75">
        <f ca="1">COUNTIF(Reading!$S$6:$S$36,"&gt;="&amp;Q11)-COUNTIF(Reading!$S$6:$S$36,"&gt;="&amp;OFFSET(Q11,1,0,1,1))</f>
        <v>0</v>
      </c>
      <c r="T11" s="76" t="e">
        <f t="shared" si="0"/>
        <v>#DIV/0!</v>
      </c>
      <c r="U11" s="77" t="s">
        <v>69</v>
      </c>
    </row>
    <row r="12" spans="1:21" ht="12.75">
      <c r="A12" s="50"/>
      <c r="B12" s="67"/>
      <c r="C12" s="68">
        <f>IF(Reading!B12="Enter Name","",Reading!B12)</f>
      </c>
      <c r="D12" s="69"/>
      <c r="E12" s="70">
        <f>Reading!S12</f>
      </c>
      <c r="F12" s="71">
        <f>Writing!S12</f>
      </c>
      <c r="G12" s="71">
        <f>Grammar!S12</f>
      </c>
      <c r="H12" s="71">
        <f>Spelling!S12</f>
      </c>
      <c r="I12" s="71">
        <f>Math!S12</f>
      </c>
      <c r="J12" s="71">
        <f>Science!S12</f>
      </c>
      <c r="K12" s="71">
        <f>Social_Studies!S12</f>
      </c>
      <c r="L12" s="69"/>
      <c r="M12" s="72">
        <f t="shared" si="1"/>
      </c>
      <c r="N12" s="73">
        <f>IF(M12="",""," "&amp;INDEX(Info!$R$6:$R$18,MATCH(M12,Info!$Q$6:$Q$18,1)))</f>
      </c>
      <c r="O12" s="67"/>
      <c r="Q12" s="74">
        <f>6*(Q13-Q10)/10+Q10</f>
        <v>0.76</v>
      </c>
      <c r="R12" s="78" t="s">
        <v>71</v>
      </c>
      <c r="S12" s="75">
        <f ca="1">COUNTIF(Reading!$S$6:$S$36,"&gt;="&amp;Q12)-COUNTIF(Reading!$S$6:$S$36,"&gt;="&amp;OFFSET(Q12,1,0,1,1))</f>
        <v>0</v>
      </c>
      <c r="T12" s="76" t="e">
        <f t="shared" si="0"/>
        <v>#DIV/0!</v>
      </c>
      <c r="U12" s="77" t="s">
        <v>69</v>
      </c>
    </row>
    <row r="13" spans="1:21" ht="12.75">
      <c r="A13" s="50"/>
      <c r="B13" s="67"/>
      <c r="C13" s="68">
        <f>IF(Reading!B13="Enter Name","",Reading!B13)</f>
      </c>
      <c r="D13" s="69"/>
      <c r="E13" s="70">
        <f>Reading!S13</f>
      </c>
      <c r="F13" s="71">
        <f>Writing!S13</f>
      </c>
      <c r="G13" s="71">
        <f>Grammar!S13</f>
      </c>
      <c r="H13" s="71">
        <f>Spelling!S13</f>
      </c>
      <c r="I13" s="71">
        <f>Math!S13</f>
      </c>
      <c r="J13" s="71">
        <f>Science!S13</f>
      </c>
      <c r="K13" s="71">
        <f>Social_Studies!S13</f>
      </c>
      <c r="L13" s="69"/>
      <c r="M13" s="72">
        <f t="shared" si="1"/>
      </c>
      <c r="N13" s="73">
        <f>IF(M13="",""," "&amp;INDEX(Info!$R$6:$R$18,MATCH(M13,Info!$Q$6:$Q$18,1)))</f>
      </c>
      <c r="O13" s="67"/>
      <c r="Q13" s="74">
        <v>0.8</v>
      </c>
      <c r="R13" s="78" t="s">
        <v>72</v>
      </c>
      <c r="S13" s="75">
        <f ca="1">COUNTIF(Reading!$S$6:$S$36,"&gt;="&amp;Q13)-COUNTIF(Reading!$S$6:$S$36,"&gt;="&amp;OFFSET(Q13,1,0,1,1))</f>
        <v>0</v>
      </c>
      <c r="T13" s="76" t="e">
        <f t="shared" si="0"/>
        <v>#DIV/0!</v>
      </c>
      <c r="U13" s="77" t="s">
        <v>73</v>
      </c>
    </row>
    <row r="14" spans="1:21" ht="12.75">
      <c r="A14" s="50"/>
      <c r="B14" s="67"/>
      <c r="C14" s="68">
        <f>IF(Reading!B14="Enter Name","",Reading!B14)</f>
      </c>
      <c r="D14" s="69"/>
      <c r="E14" s="70">
        <f>Reading!S14</f>
      </c>
      <c r="F14" s="71">
        <f>Writing!S14</f>
      </c>
      <c r="G14" s="71">
        <f>Grammar!S14</f>
      </c>
      <c r="H14" s="71">
        <f>Spelling!S14</f>
      </c>
      <c r="I14" s="71">
        <f>Math!S14</f>
      </c>
      <c r="J14" s="71">
        <f>Science!S14</f>
      </c>
      <c r="K14" s="71">
        <f>Social_Studies!S14</f>
      </c>
      <c r="L14" s="69"/>
      <c r="M14" s="72">
        <f t="shared" si="1"/>
      </c>
      <c r="N14" s="73">
        <f>IF(M14="",""," "&amp;INDEX(Info!$R$6:$R$18,MATCH(M14,Info!$Q$6:$Q$18,1)))</f>
      </c>
      <c r="O14" s="67"/>
      <c r="Q14" s="74">
        <f>3*(Q16-Q13)/10+Q13</f>
        <v>0.8300000000000001</v>
      </c>
      <c r="R14" s="78" t="s">
        <v>74</v>
      </c>
      <c r="S14" s="75">
        <f ca="1">COUNTIF(Reading!$S$6:$S$36,"&gt;="&amp;Q14)-COUNTIF(Reading!$S$6:$S$36,"&gt;="&amp;OFFSET(Q14,1,0,1,1))</f>
        <v>0</v>
      </c>
      <c r="T14" s="76" t="e">
        <f t="shared" si="0"/>
        <v>#DIV/0!</v>
      </c>
      <c r="U14" s="77" t="s">
        <v>73</v>
      </c>
    </row>
    <row r="15" spans="1:21" ht="12.75">
      <c r="A15" s="50"/>
      <c r="B15" s="67"/>
      <c r="C15" s="68">
        <f>IF(Reading!B15="Enter Name","",Reading!B15)</f>
      </c>
      <c r="D15" s="69"/>
      <c r="E15" s="70">
        <f>Reading!S15</f>
      </c>
      <c r="F15" s="71">
        <f>Writing!S15</f>
      </c>
      <c r="G15" s="71">
        <f>Grammar!S15</f>
      </c>
      <c r="H15" s="71">
        <f>Spelling!S15</f>
      </c>
      <c r="I15" s="71">
        <f>Math!S15</f>
      </c>
      <c r="J15" s="71">
        <f>Science!S15</f>
      </c>
      <c r="K15" s="71">
        <f>Social_Studies!S15</f>
      </c>
      <c r="L15" s="69"/>
      <c r="M15" s="72">
        <f t="shared" si="1"/>
      </c>
      <c r="N15" s="73">
        <f>IF(M15="",""," "&amp;INDEX(Info!$R$6:$R$18,MATCH(M15,Info!$Q$6:$Q$18,1)))</f>
      </c>
      <c r="O15" s="67"/>
      <c r="Q15" s="74">
        <f>6*(Q16-Q13)/10+Q13</f>
        <v>0.86</v>
      </c>
      <c r="R15" s="78" t="s">
        <v>75</v>
      </c>
      <c r="S15" s="75">
        <f ca="1">COUNTIF(Reading!$S$6:$S$36,"&gt;="&amp;Q15)-COUNTIF(Reading!$S$6:$S$36,"&gt;="&amp;OFFSET(Q15,1,0,1,1))</f>
        <v>0</v>
      </c>
      <c r="T15" s="76" t="e">
        <f t="shared" si="0"/>
        <v>#DIV/0!</v>
      </c>
      <c r="U15" s="77" t="s">
        <v>73</v>
      </c>
    </row>
    <row r="16" spans="1:21" ht="12.75">
      <c r="A16" s="50"/>
      <c r="B16" s="67"/>
      <c r="C16" s="68">
        <f>IF(Reading!B16="Enter Name","",Reading!B16)</f>
      </c>
      <c r="D16" s="69"/>
      <c r="E16" s="70">
        <f>Reading!S16</f>
      </c>
      <c r="F16" s="71">
        <f>Writing!S16</f>
      </c>
      <c r="G16" s="71">
        <f>Grammar!S16</f>
      </c>
      <c r="H16" s="71">
        <f>Spelling!S16</f>
      </c>
      <c r="I16" s="71">
        <f>Math!S16</f>
      </c>
      <c r="J16" s="71">
        <f>Science!S16</f>
      </c>
      <c r="K16" s="71">
        <f>Social_Studies!S16</f>
      </c>
      <c r="L16" s="69"/>
      <c r="M16" s="72">
        <f t="shared" si="1"/>
      </c>
      <c r="N16" s="73">
        <f>IF(M16="",""," "&amp;INDEX(Info!$R$6:$R$18,MATCH(M16,Info!$Q$6:$Q$18,1)))</f>
      </c>
      <c r="O16" s="67"/>
      <c r="Q16" s="74">
        <v>0.9</v>
      </c>
      <c r="R16" s="78" t="s">
        <v>76</v>
      </c>
      <c r="S16" s="75">
        <f ca="1">COUNTIF(Reading!$S$6:$S$36,"&gt;="&amp;Q16)-COUNTIF(Reading!$S$6:$S$36,"&gt;="&amp;OFFSET(Q16,1,0,1,1))</f>
        <v>0</v>
      </c>
      <c r="T16" s="76" t="e">
        <f t="shared" si="0"/>
        <v>#DIV/0!</v>
      </c>
      <c r="U16" s="77" t="s">
        <v>77</v>
      </c>
    </row>
    <row r="17" spans="1:21" ht="12.75">
      <c r="A17" s="50"/>
      <c r="B17" s="67"/>
      <c r="C17" s="68">
        <f>IF(Reading!B17="Enter Name","",Reading!B17)</f>
      </c>
      <c r="D17" s="69"/>
      <c r="E17" s="70">
        <f>Reading!S17</f>
      </c>
      <c r="F17" s="71">
        <f>Writing!S17</f>
      </c>
      <c r="G17" s="71">
        <f>Grammar!S17</f>
      </c>
      <c r="H17" s="71">
        <f>Spelling!S17</f>
      </c>
      <c r="I17" s="71">
        <f>Math!S17</f>
      </c>
      <c r="J17" s="71">
        <f>Science!S17</f>
      </c>
      <c r="K17" s="71">
        <f>Social_Studies!S17</f>
      </c>
      <c r="L17" s="69"/>
      <c r="M17" s="72">
        <f t="shared" si="1"/>
      </c>
      <c r="N17" s="73">
        <f>IF(M17="",""," "&amp;INDEX(Info!$R$6:$R$18,MATCH(M17,Info!$Q$6:$Q$18,1)))</f>
      </c>
      <c r="O17" s="67"/>
      <c r="Q17" s="74">
        <f>3*(1-Q16)/10+Q16</f>
        <v>0.93</v>
      </c>
      <c r="R17" s="75" t="s">
        <v>78</v>
      </c>
      <c r="S17" s="75">
        <f ca="1">COUNTIF(Reading!$S$6:$S$36,"&gt;="&amp;Q17)-COUNTIF(Reading!$S$6:$S$36,"&gt;="&amp;OFFSET(Q17,1,0,1,1))</f>
        <v>0</v>
      </c>
      <c r="T17" s="76" t="e">
        <f t="shared" si="0"/>
        <v>#DIV/0!</v>
      </c>
      <c r="U17" s="77" t="s">
        <v>77</v>
      </c>
    </row>
    <row r="18" spans="1:21" ht="12.75">
      <c r="A18" s="50"/>
      <c r="B18" s="67"/>
      <c r="C18" s="68">
        <f>IF(Reading!B18="Enter Name","",Reading!B18)</f>
      </c>
      <c r="D18" s="69"/>
      <c r="E18" s="70">
        <f>Reading!S18</f>
      </c>
      <c r="F18" s="71">
        <f>Writing!S18</f>
      </c>
      <c r="G18" s="71">
        <f>Grammar!S18</f>
      </c>
      <c r="H18" s="71">
        <f>Spelling!S18</f>
      </c>
      <c r="I18" s="71">
        <f>Math!S18</f>
      </c>
      <c r="J18" s="71">
        <f>Science!S18</f>
      </c>
      <c r="K18" s="71">
        <f>Social_Studies!S18</f>
      </c>
      <c r="L18" s="69"/>
      <c r="M18" s="72">
        <f t="shared" si="1"/>
      </c>
      <c r="N18" s="73">
        <f>IF(M18="",""," "&amp;INDEX(Info!$R$6:$R$18,MATCH(M18,Info!$Q$6:$Q$18,1)))</f>
      </c>
      <c r="O18" s="67"/>
      <c r="Q18" s="74">
        <f>6*(1-Q16)/10+Q16</f>
        <v>0.96</v>
      </c>
      <c r="R18" s="75" t="s">
        <v>79</v>
      </c>
      <c r="S18" s="75">
        <f ca="1">COUNTIF(Reading!$S$6:$S$36,"&gt;="&amp;Q18)-COUNTIF(Reading!$S$6:$S$36,"&gt;="&amp;OFFSET(Q18,1,0,1,1))</f>
        <v>0</v>
      </c>
      <c r="T18" s="76" t="e">
        <f t="shared" si="0"/>
        <v>#DIV/0!</v>
      </c>
      <c r="U18" s="77" t="s">
        <v>77</v>
      </c>
    </row>
    <row r="19" spans="2:19" ht="12.75">
      <c r="B19" s="67"/>
      <c r="C19" s="68">
        <f>IF(Reading!B19="Enter Name","",Reading!B19)</f>
      </c>
      <c r="D19" s="69"/>
      <c r="E19" s="70">
        <f>Reading!S19</f>
      </c>
      <c r="F19" s="71">
        <f>Writing!S19</f>
      </c>
      <c r="G19" s="71">
        <f>Grammar!S19</f>
      </c>
      <c r="H19" s="71">
        <f>Spelling!S19</f>
      </c>
      <c r="I19" s="71">
        <f>Math!S19</f>
      </c>
      <c r="J19" s="71">
        <f>Science!S19</f>
      </c>
      <c r="K19" s="71">
        <f>Social_Studies!S19</f>
      </c>
      <c r="L19" s="69"/>
      <c r="M19" s="72">
        <f t="shared" si="1"/>
      </c>
      <c r="N19" s="73">
        <f>IF(M19="",""," "&amp;INDEX(Info!$R$6:$R$18,MATCH(M19,Info!$Q$6:$Q$18,1)))</f>
      </c>
      <c r="O19" s="67"/>
      <c r="Q19" s="79">
        <v>100</v>
      </c>
      <c r="R19" s="80" t="s">
        <v>80</v>
      </c>
      <c r="S19" s="81">
        <f>SUM(S6:S18)</f>
        <v>0</v>
      </c>
    </row>
    <row r="20" spans="2:15" ht="12.75">
      <c r="B20" s="67"/>
      <c r="C20" s="68">
        <f>IF(Reading!B20="Enter Name","",Reading!B20)</f>
      </c>
      <c r="D20" s="69"/>
      <c r="E20" s="70">
        <f>Reading!S20</f>
      </c>
      <c r="F20" s="71">
        <f>Writing!S20</f>
      </c>
      <c r="G20" s="71">
        <f>Grammar!S20</f>
      </c>
      <c r="H20" s="71">
        <f>Spelling!S20</f>
      </c>
      <c r="I20" s="71">
        <f>Math!S20</f>
      </c>
      <c r="J20" s="71">
        <f>Science!S20</f>
      </c>
      <c r="K20" s="71">
        <f>Social_Studies!S20</f>
      </c>
      <c r="L20" s="69"/>
      <c r="M20" s="72">
        <f t="shared" si="1"/>
      </c>
      <c r="N20" s="73">
        <f>IF(M20="",""," "&amp;INDEX(Info!$R$6:$R$18,MATCH(M20,Info!$Q$6:$Q$18,1)))</f>
      </c>
      <c r="O20" s="67"/>
    </row>
    <row r="21" spans="2:15" ht="12.75">
      <c r="B21" s="67"/>
      <c r="C21" s="68">
        <f>IF(Reading!B21="Enter Name","",Reading!B21)</f>
      </c>
      <c r="D21" s="69"/>
      <c r="E21" s="70">
        <f>Reading!S21</f>
      </c>
      <c r="F21" s="71">
        <f>Writing!S21</f>
      </c>
      <c r="G21" s="71">
        <f>Grammar!S21</f>
      </c>
      <c r="H21" s="71">
        <f>Spelling!S21</f>
      </c>
      <c r="I21" s="71">
        <f>Math!S21</f>
      </c>
      <c r="J21" s="71">
        <f>Science!S21</f>
      </c>
      <c r="K21" s="71">
        <f>Social_Studies!S21</f>
      </c>
      <c r="L21" s="69"/>
      <c r="M21" s="72">
        <f t="shared" si="1"/>
      </c>
      <c r="N21" s="73">
        <f>IF(M21="",""," "&amp;INDEX(Info!$R$6:$R$18,MATCH(M21,Info!$Q$6:$Q$18,1)))</f>
      </c>
      <c r="O21" s="67"/>
    </row>
    <row r="22" spans="2:15" ht="12.75">
      <c r="B22" s="67"/>
      <c r="C22" s="68">
        <f>IF(Reading!B22="Enter Name","",Reading!B22)</f>
      </c>
      <c r="D22" s="69"/>
      <c r="E22" s="70">
        <f>Reading!S22</f>
      </c>
      <c r="F22" s="71">
        <f>Writing!S22</f>
      </c>
      <c r="G22" s="71">
        <f>Grammar!S22</f>
      </c>
      <c r="H22" s="71">
        <f>Spelling!S22</f>
      </c>
      <c r="I22" s="71">
        <f>Math!S22</f>
      </c>
      <c r="J22" s="71">
        <f>Science!S22</f>
      </c>
      <c r="K22" s="71">
        <f>Social_Studies!S22</f>
      </c>
      <c r="L22" s="69"/>
      <c r="M22" s="72">
        <f t="shared" si="1"/>
      </c>
      <c r="N22" s="73">
        <f>IF(M22="",""," "&amp;INDEX(Info!$R$6:$R$18,MATCH(M22,Info!$Q$6:$Q$18,1)))</f>
      </c>
      <c r="O22" s="67"/>
    </row>
    <row r="23" spans="2:15" ht="12.75">
      <c r="B23" s="67"/>
      <c r="C23" s="68">
        <f>IF(Reading!B23="Enter Name","",Reading!B23)</f>
      </c>
      <c r="D23" s="69"/>
      <c r="E23" s="70">
        <f>Reading!S23</f>
      </c>
      <c r="F23" s="71">
        <f>Writing!S23</f>
      </c>
      <c r="G23" s="71">
        <f>Grammar!S23</f>
      </c>
      <c r="H23" s="71">
        <f>Spelling!S23</f>
      </c>
      <c r="I23" s="71">
        <f>Math!S23</f>
      </c>
      <c r="J23" s="71">
        <f>Science!S23</f>
      </c>
      <c r="K23" s="71">
        <f>Social_Studies!S23</f>
      </c>
      <c r="L23" s="69"/>
      <c r="M23" s="72">
        <f t="shared" si="1"/>
      </c>
      <c r="N23" s="73">
        <f>IF(M23="",""," "&amp;INDEX(Info!$R$6:$R$18,MATCH(M23,Info!$Q$6:$Q$18,1)))</f>
      </c>
      <c r="O23" s="67"/>
    </row>
    <row r="24" spans="2:15" ht="12.75">
      <c r="B24" s="67"/>
      <c r="C24" s="68">
        <f>IF(Reading!B24="Enter Name","",Reading!B24)</f>
      </c>
      <c r="D24" s="69"/>
      <c r="E24" s="70">
        <f>Reading!S24</f>
      </c>
      <c r="F24" s="71">
        <f>Writing!S24</f>
      </c>
      <c r="G24" s="71">
        <f>Grammar!S24</f>
      </c>
      <c r="H24" s="71">
        <f>Spelling!S24</f>
      </c>
      <c r="I24" s="71">
        <f>Math!S24</f>
      </c>
      <c r="J24" s="71">
        <f>Science!S24</f>
      </c>
      <c r="K24" s="71">
        <f>Social_Studies!S24</f>
      </c>
      <c r="L24" s="69"/>
      <c r="M24" s="72">
        <f t="shared" si="1"/>
      </c>
      <c r="N24" s="73">
        <f>IF(M24="",""," "&amp;INDEX(Info!$R$6:$R$18,MATCH(M24,Info!$Q$6:$Q$18,1)))</f>
      </c>
      <c r="O24" s="67"/>
    </row>
    <row r="25" spans="2:15" ht="12.75">
      <c r="B25" s="67"/>
      <c r="C25" s="68">
        <f>IF(Reading!B25="Enter Name","",Reading!B25)</f>
      </c>
      <c r="D25" s="69"/>
      <c r="E25" s="70">
        <f>Reading!S25</f>
      </c>
      <c r="F25" s="71">
        <f>Writing!S25</f>
      </c>
      <c r="G25" s="71">
        <f>Grammar!S25</f>
      </c>
      <c r="H25" s="71">
        <f>Spelling!S25</f>
      </c>
      <c r="I25" s="71">
        <f>Math!S25</f>
      </c>
      <c r="J25" s="71">
        <f>Science!S25</f>
      </c>
      <c r="K25" s="71">
        <f>Social_Studies!S25</f>
      </c>
      <c r="L25" s="69"/>
      <c r="M25" s="72">
        <f t="shared" si="1"/>
      </c>
      <c r="N25" s="73">
        <f>IF(M25="",""," "&amp;INDEX(Info!$R$6:$R$18,MATCH(M25,Info!$Q$6:$Q$18,1)))</f>
      </c>
      <c r="O25" s="67"/>
    </row>
    <row r="26" spans="2:15" ht="12.75">
      <c r="B26" s="67"/>
      <c r="C26" s="68">
        <f>IF(Reading!B26="Enter Name","",Reading!B26)</f>
      </c>
      <c r="D26" s="69"/>
      <c r="E26" s="70">
        <f>Reading!S26</f>
      </c>
      <c r="F26" s="71">
        <f>Writing!S26</f>
      </c>
      <c r="G26" s="71">
        <f>Grammar!S26</f>
      </c>
      <c r="H26" s="71">
        <f>Spelling!S26</f>
      </c>
      <c r="I26" s="71">
        <f>Math!S26</f>
      </c>
      <c r="J26" s="71">
        <f>Science!S26</f>
      </c>
      <c r="K26" s="71">
        <f>Social_Studies!S26</f>
      </c>
      <c r="L26" s="69"/>
      <c r="M26" s="72">
        <f t="shared" si="1"/>
      </c>
      <c r="N26" s="73">
        <f>IF(M26="",""," "&amp;INDEX(Info!$R$6:$R$18,MATCH(M26,Info!$Q$6:$Q$18,1)))</f>
      </c>
      <c r="O26" s="67"/>
    </row>
    <row r="27" spans="2:15" ht="12.75">
      <c r="B27" s="67"/>
      <c r="C27" s="68">
        <f>IF(Reading!B27="Enter Name","",Reading!B27)</f>
      </c>
      <c r="D27" s="69"/>
      <c r="E27" s="70">
        <f>Reading!S27</f>
      </c>
      <c r="F27" s="71">
        <f>Writing!S27</f>
      </c>
      <c r="G27" s="71">
        <f>Grammar!S27</f>
      </c>
      <c r="H27" s="71">
        <f>Spelling!S27</f>
      </c>
      <c r="I27" s="71">
        <f>Math!S27</f>
      </c>
      <c r="J27" s="71">
        <f>Science!S27</f>
      </c>
      <c r="K27" s="71">
        <f>Social_Studies!S27</f>
      </c>
      <c r="L27" s="69"/>
      <c r="M27" s="72">
        <f t="shared" si="1"/>
      </c>
      <c r="N27" s="73">
        <f>IF(M27="",""," "&amp;INDEX(Info!$R$6:$R$18,MATCH(M27,Info!$Q$6:$Q$18,1)))</f>
      </c>
      <c r="O27" s="67"/>
    </row>
    <row r="28" spans="2:15" ht="12.75">
      <c r="B28" s="67"/>
      <c r="C28" s="68">
        <f>IF(Reading!B28="Enter Name","",Reading!B28)</f>
      </c>
      <c r="D28" s="69"/>
      <c r="E28" s="70">
        <f>Reading!S28</f>
      </c>
      <c r="F28" s="71">
        <f>Writing!S28</f>
      </c>
      <c r="G28" s="71">
        <f>Grammar!S28</f>
      </c>
      <c r="H28" s="71">
        <f>Spelling!S28</f>
      </c>
      <c r="I28" s="71">
        <f>Math!S28</f>
      </c>
      <c r="J28" s="71">
        <f>Science!S28</f>
      </c>
      <c r="K28" s="71">
        <f>Social_Studies!S28</f>
      </c>
      <c r="L28" s="69"/>
      <c r="M28" s="72">
        <f t="shared" si="1"/>
      </c>
      <c r="N28" s="73">
        <f>IF(M28="",""," "&amp;INDEX(Info!$R$6:$R$18,MATCH(M28,Info!$Q$6:$Q$18,1)))</f>
      </c>
      <c r="O28" s="67"/>
    </row>
    <row r="29" spans="2:15" ht="12.75">
      <c r="B29" s="67"/>
      <c r="C29" s="68">
        <f>IF(Reading!B29="Enter Name","",Reading!B29)</f>
      </c>
      <c r="D29" s="69"/>
      <c r="E29" s="70">
        <f>Reading!S29</f>
      </c>
      <c r="F29" s="71">
        <f>Writing!S29</f>
      </c>
      <c r="G29" s="71">
        <f>Grammar!S29</f>
      </c>
      <c r="H29" s="71">
        <f>Spelling!S29</f>
      </c>
      <c r="I29" s="71">
        <f>Math!S29</f>
      </c>
      <c r="J29" s="71">
        <f>Science!S29</f>
      </c>
      <c r="K29" s="71">
        <f>Social_Studies!S29</f>
      </c>
      <c r="L29" s="69"/>
      <c r="M29" s="72">
        <f t="shared" si="1"/>
      </c>
      <c r="N29" s="73">
        <f>IF(M29="",""," "&amp;INDEX(Info!$R$6:$R$18,MATCH(M29,Info!$Q$6:$Q$18,1)))</f>
      </c>
      <c r="O29" s="67"/>
    </row>
    <row r="30" spans="2:15" ht="12.75">
      <c r="B30" s="67"/>
      <c r="C30" s="68">
        <f>IF(Reading!B30="Enter Name","",Reading!B30)</f>
      </c>
      <c r="D30" s="69"/>
      <c r="E30" s="70">
        <f>Reading!S30</f>
      </c>
      <c r="F30" s="71">
        <f>Writing!S30</f>
      </c>
      <c r="G30" s="71">
        <f>Grammar!S30</f>
      </c>
      <c r="H30" s="71">
        <f>Spelling!S30</f>
      </c>
      <c r="I30" s="71">
        <f>Math!S30</f>
      </c>
      <c r="J30" s="71">
        <f>Science!S30</f>
      </c>
      <c r="K30" s="71">
        <f>Social_Studies!S30</f>
      </c>
      <c r="L30" s="69"/>
      <c r="M30" s="72">
        <f t="shared" si="1"/>
      </c>
      <c r="N30" s="73">
        <f>IF(M30="",""," "&amp;INDEX(Info!$R$6:$R$18,MATCH(M30,Info!$Q$6:$Q$18,1)))</f>
      </c>
      <c r="O30" s="67"/>
    </row>
    <row r="31" spans="2:15" ht="12.75">
      <c r="B31" s="67"/>
      <c r="C31" s="68">
        <f>IF(Reading!B31="Enter Name","",Reading!B31)</f>
      </c>
      <c r="D31" s="69"/>
      <c r="E31" s="70">
        <f>Reading!S31</f>
      </c>
      <c r="F31" s="71">
        <f>Writing!S31</f>
      </c>
      <c r="G31" s="71">
        <f>Grammar!S31</f>
      </c>
      <c r="H31" s="71">
        <f>Spelling!S31</f>
      </c>
      <c r="I31" s="71">
        <f>Math!S31</f>
      </c>
      <c r="J31" s="71">
        <f>Science!S31</f>
      </c>
      <c r="K31" s="71">
        <f>Social_Studies!S31</f>
      </c>
      <c r="L31" s="69"/>
      <c r="M31" s="72">
        <f t="shared" si="1"/>
      </c>
      <c r="N31" s="73">
        <f>IF(M31="",""," "&amp;INDEX(Info!$R$6:$R$18,MATCH(M31,Info!$Q$6:$Q$18,1)))</f>
      </c>
      <c r="O31" s="67"/>
    </row>
    <row r="32" spans="2:15" ht="12.75">
      <c r="B32" s="67"/>
      <c r="C32" s="68">
        <f>IF(Reading!B32="Enter Name","",Reading!B32)</f>
      </c>
      <c r="D32" s="69"/>
      <c r="E32" s="70">
        <f>Reading!S32</f>
      </c>
      <c r="F32" s="71">
        <f>Writing!S32</f>
      </c>
      <c r="G32" s="71">
        <f>Grammar!S32</f>
      </c>
      <c r="H32" s="71">
        <f>Spelling!S32</f>
      </c>
      <c r="I32" s="71">
        <f>Math!S32</f>
      </c>
      <c r="J32" s="71">
        <f>Science!S32</f>
      </c>
      <c r="K32" s="71">
        <f>Social_Studies!S32</f>
      </c>
      <c r="L32" s="69"/>
      <c r="M32" s="72">
        <f t="shared" si="1"/>
      </c>
      <c r="N32" s="73">
        <f>IF(M32="",""," "&amp;INDEX(Info!$R$6:$R$18,MATCH(M32,Info!$Q$6:$Q$18,1)))</f>
      </c>
      <c r="O32" s="67"/>
    </row>
    <row r="33" spans="2:15" ht="12.75">
      <c r="B33" s="67"/>
      <c r="C33" s="68">
        <f>IF(Reading!B33="Enter Name","",Reading!B33)</f>
      </c>
      <c r="D33" s="69"/>
      <c r="E33" s="70">
        <f>Reading!S33</f>
      </c>
      <c r="F33" s="71">
        <f>Writing!S33</f>
      </c>
      <c r="G33" s="71">
        <f>Grammar!S33</f>
      </c>
      <c r="H33" s="71">
        <f>Spelling!S33</f>
      </c>
      <c r="I33" s="71">
        <f>Math!S33</f>
      </c>
      <c r="J33" s="71">
        <f>Science!S33</f>
      </c>
      <c r="K33" s="71">
        <f>Social_Studies!S33</f>
      </c>
      <c r="L33" s="69"/>
      <c r="M33" s="72">
        <f t="shared" si="1"/>
      </c>
      <c r="N33" s="73">
        <f>IF(M33="",""," "&amp;INDEX(Info!$R$6:$R$18,MATCH(M33,Info!$Q$6:$Q$18,1)))</f>
      </c>
      <c r="O33" s="67"/>
    </row>
    <row r="34" spans="2:15" ht="12.75">
      <c r="B34" s="67"/>
      <c r="C34" s="68">
        <f>IF(Reading!B34="Enter Name","",Reading!B34)</f>
      </c>
      <c r="D34" s="69"/>
      <c r="E34" s="70">
        <f>Reading!S34</f>
      </c>
      <c r="F34" s="71">
        <f>Writing!S34</f>
      </c>
      <c r="G34" s="71">
        <f>Grammar!S34</f>
      </c>
      <c r="H34" s="71">
        <f>Spelling!S34</f>
      </c>
      <c r="I34" s="71">
        <f>Math!S34</f>
      </c>
      <c r="J34" s="71">
        <f>Science!S34</f>
      </c>
      <c r="K34" s="71">
        <f>Social_Studies!S34</f>
      </c>
      <c r="L34" s="69"/>
      <c r="M34" s="72">
        <f t="shared" si="1"/>
      </c>
      <c r="N34" s="73">
        <f>IF(M34="",""," "&amp;INDEX(Info!$R$6:$R$18,MATCH(M34,Info!$Q$6:$Q$18,1)))</f>
      </c>
      <c r="O34" s="67"/>
    </row>
    <row r="35" spans="2:15" ht="12.75">
      <c r="B35" s="67"/>
      <c r="C35" s="82">
        <f>IF(Reading!B35="Enter Name","",Reading!B35)</f>
      </c>
      <c r="D35" s="69"/>
      <c r="E35" s="83">
        <f>Reading!S35</f>
      </c>
      <c r="F35" s="84">
        <f>Writing!S35</f>
      </c>
      <c r="G35" s="84">
        <f>Grammar!S35</f>
      </c>
      <c r="H35" s="84">
        <f>Spelling!S35</f>
      </c>
      <c r="I35" s="84">
        <f>Math!S35</f>
      </c>
      <c r="J35" s="84">
        <f>Science!S35</f>
      </c>
      <c r="K35" s="84">
        <f>Social_Studies!S35</f>
      </c>
      <c r="L35" s="69"/>
      <c r="M35" s="85">
        <f t="shared" si="1"/>
      </c>
      <c r="N35" s="86">
        <f>IF(M35="",""," "&amp;INDEX(Info!$R$6:$R$18,MATCH(M35,Info!$Q$6:$Q$18,1)))</f>
      </c>
      <c r="O35" s="67"/>
    </row>
    <row r="36" spans="2:15" ht="4.5" customHeight="1">
      <c r="B36" s="58"/>
      <c r="C36" s="87"/>
      <c r="D36" s="88"/>
      <c r="E36" s="89"/>
      <c r="F36" s="89"/>
      <c r="G36" s="90"/>
      <c r="H36" s="91"/>
      <c r="I36" s="90"/>
      <c r="J36" s="91"/>
      <c r="K36" s="91"/>
      <c r="L36" s="91"/>
      <c r="M36" s="91"/>
      <c r="N36" s="91"/>
      <c r="O36" s="63"/>
    </row>
    <row r="37" spans="2:15" ht="12.75">
      <c r="B37" s="51"/>
      <c r="C37" s="92"/>
      <c r="D37" s="92"/>
      <c r="E37" s="93"/>
      <c r="F37" s="93"/>
      <c r="G37" s="94"/>
      <c r="H37" s="95"/>
      <c r="I37" s="94"/>
      <c r="J37" s="95"/>
      <c r="K37" s="95"/>
      <c r="L37" s="95"/>
      <c r="M37" s="95"/>
      <c r="N37" s="95"/>
      <c r="O37" s="55"/>
    </row>
  </sheetData>
  <sheetProtection/>
  <mergeCells count="1">
    <mergeCell ref="S4:T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2017-06-08T05:28:07Z</dcterms:created>
  <dcterms:modified xsi:type="dcterms:W3CDTF">2017-06-09T03:15:19Z</dcterms:modified>
  <cp:category/>
  <cp:version/>
  <cp:contentType/>
  <cp:contentStatus/>
</cp:coreProperties>
</file>