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Sheet1" sheetId="1" r:id="rId1"/>
  </sheets>
  <externalReferences>
    <externalReference r:id="rId2"/>
  </externalReferences>
  <definedNames>
    <definedName name="displayID">[1]Names!$I$3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Q40" i="1"/>
  <c r="P37" i="1"/>
  <c r="P40" i="1"/>
  <c r="O37" i="1"/>
  <c r="O40" i="1"/>
  <c r="N37" i="1"/>
  <c r="N40" i="1"/>
  <c r="M37" i="1"/>
  <c r="M40" i="1"/>
  <c r="L37" i="1"/>
  <c r="L40" i="1"/>
  <c r="K37" i="1"/>
  <c r="K40" i="1"/>
  <c r="J37" i="1"/>
  <c r="J40" i="1"/>
  <c r="I37" i="1"/>
  <c r="I40" i="1"/>
  <c r="H37" i="1"/>
  <c r="H40" i="1"/>
  <c r="G37" i="1"/>
  <c r="G40" i="1"/>
  <c r="F37" i="1"/>
  <c r="F40" i="1"/>
  <c r="E37" i="1"/>
  <c r="E40" i="1"/>
  <c r="D37" i="1"/>
  <c r="D40" i="1"/>
  <c r="C37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6" i="1"/>
  <c r="S35" i="1"/>
  <c r="T35" i="1"/>
  <c r="R35" i="1"/>
  <c r="B3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S34" i="1"/>
  <c r="T34" i="1"/>
  <c r="R34" i="1"/>
  <c r="B34" i="1"/>
  <c r="S33" i="1"/>
  <c r="T33" i="1"/>
  <c r="R33" i="1"/>
  <c r="B33" i="1"/>
  <c r="S32" i="1"/>
  <c r="T32" i="1"/>
  <c r="R32" i="1"/>
  <c r="B32" i="1"/>
  <c r="S31" i="1"/>
  <c r="T31" i="1"/>
  <c r="R31" i="1"/>
  <c r="R30" i="1"/>
  <c r="B30" i="1"/>
  <c r="R29" i="1"/>
  <c r="B29" i="1"/>
  <c r="R28" i="1"/>
  <c r="B28" i="1"/>
  <c r="R27" i="1"/>
  <c r="B27" i="1"/>
  <c r="R26" i="1"/>
  <c r="B26" i="1"/>
  <c r="R25" i="1"/>
  <c r="B25" i="1"/>
  <c r="R24" i="1"/>
  <c r="B24" i="1"/>
  <c r="R23" i="1"/>
  <c r="B23" i="1"/>
  <c r="R22" i="1"/>
  <c r="B22" i="1"/>
  <c r="R21" i="1"/>
  <c r="B21" i="1"/>
  <c r="R20" i="1"/>
  <c r="B20" i="1"/>
  <c r="R19" i="1"/>
  <c r="B19" i="1"/>
  <c r="R18" i="1"/>
  <c r="B18" i="1"/>
  <c r="R17" i="1"/>
  <c r="B17" i="1"/>
  <c r="R16" i="1"/>
  <c r="B16" i="1"/>
  <c r="R15" i="1"/>
  <c r="B15" i="1"/>
  <c r="R14" i="1"/>
  <c r="B14" i="1"/>
  <c r="R13" i="1"/>
  <c r="B13" i="1"/>
  <c r="R12" i="1"/>
  <c r="B12" i="1"/>
  <c r="R11" i="1"/>
  <c r="B11" i="1"/>
  <c r="R10" i="1"/>
  <c r="B10" i="1"/>
  <c r="R9" i="1"/>
  <c r="B9" i="1"/>
  <c r="R8" i="1"/>
  <c r="B8" i="1"/>
  <c r="R7" i="1"/>
  <c r="B7" i="1"/>
  <c r="R6" i="1"/>
  <c r="B6" i="1"/>
  <c r="T6" i="1"/>
  <c r="S7" i="1"/>
  <c r="T7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7" i="1"/>
  <c r="T37" i="1"/>
  <c r="S39" i="1"/>
  <c r="S8" i="1"/>
  <c r="S6" i="1"/>
  <c r="S40" i="1"/>
</calcChain>
</file>

<file path=xl/sharedStrings.xml><?xml version="1.0" encoding="utf-8"?>
<sst xmlns="http://schemas.openxmlformats.org/spreadsheetml/2006/main" count="34" uniqueCount="30">
  <si>
    <t>Assignments</t>
  </si>
  <si>
    <t>HW 1</t>
  </si>
  <si>
    <t>HW 2</t>
  </si>
  <si>
    <t>HW 3</t>
  </si>
  <si>
    <t>HW 4</t>
  </si>
  <si>
    <t>Exam 1</t>
  </si>
  <si>
    <t>HW 5</t>
  </si>
  <si>
    <t>HW 6</t>
  </si>
  <si>
    <t>HW 7</t>
  </si>
  <si>
    <t>HW 8</t>
  </si>
  <si>
    <t>Exam 2</t>
  </si>
  <si>
    <t>HW 9</t>
  </si>
  <si>
    <t>HW 10</t>
  </si>
  <si>
    <t>HW 11</t>
  </si>
  <si>
    <t>Extra Credit</t>
  </si>
  <si>
    <t>Final</t>
  </si>
  <si>
    <t>Points:</t>
  </si>
  <si>
    <t>Curve:</t>
  </si>
  <si>
    <t>Student</t>
  </si>
  <si>
    <t>Total</t>
  </si>
  <si>
    <t>%</t>
  </si>
  <si>
    <t>Grade</t>
  </si>
  <si>
    <t>E</t>
  </si>
  <si>
    <t>[42]</t>
  </si>
  <si>
    <t>To add rows, copy an existing row and then insert it above this line.</t>
  </si>
  <si>
    <t>Class Avg:</t>
  </si>
  <si>
    <t>Mean:</t>
  </si>
  <si>
    <t>Class Avg %:</t>
  </si>
  <si>
    <t>Median:</t>
  </si>
  <si>
    <t>StDev: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</si>
</sst>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0."/>
    <numFmt numFmtId="166" formatCode="General;;&quot;&quot;;@"/>
    <numFmt numFmtId="167" formatCode="0.0%"/>
    <numFmt numFmtId="168" formatCode="0.0;;&quot; - &quot;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3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Protection="1"/>
    <xf numFmtId="0" fontId="3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/>
    <xf numFmtId="0" fontId="2" fillId="0" borderId="0" xfId="0" applyFont="1" applyProtection="1"/>
    <xf numFmtId="164" fontId="4" fillId="0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10" fontId="6" fillId="0" borderId="3" xfId="1" applyNumberFormat="1" applyFont="1" applyBorder="1" applyAlignment="1" applyProtection="1">
      <alignment horizontal="right"/>
      <protection locked="0"/>
    </xf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left"/>
    </xf>
    <xf numFmtId="166" fontId="2" fillId="3" borderId="3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horizontal="center"/>
    </xf>
    <xf numFmtId="167" fontId="2" fillId="4" borderId="0" xfId="1" applyNumberFormat="1" applyFont="1" applyFill="1" applyBorder="1" applyProtection="1"/>
    <xf numFmtId="0" fontId="2" fillId="4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9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 vertical="center"/>
    </xf>
    <xf numFmtId="168" fontId="6" fillId="4" borderId="0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167" fontId="2" fillId="2" borderId="0" xfId="1" applyNumberFormat="1" applyFont="1" applyFill="1" applyBorder="1" applyProtection="1"/>
    <xf numFmtId="0" fontId="2" fillId="2" borderId="0" xfId="0" applyFont="1" applyFill="1" applyAlignment="1" applyProtection="1">
      <alignment horizontal="center"/>
    </xf>
    <xf numFmtId="167" fontId="4" fillId="4" borderId="0" xfId="1" applyNumberFormat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isplayI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247650</xdr:rowOff>
        </xdr:from>
        <xdr:to>
          <xdr:col>1</xdr:col>
          <xdr:colOff>457200</xdr:colOff>
          <xdr:row>2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Display IDs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Book%20template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book"/>
      <sheetName val="Names"/>
      <sheetName val="Grades"/>
      <sheetName val="TermsOfUse"/>
    </sheetNames>
    <sheetDataSet>
      <sheetData sheetId="0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4</v>
          </cell>
        </row>
        <row r="15">
          <cell r="A15">
            <v>5</v>
          </cell>
        </row>
        <row r="16">
          <cell r="A16">
            <v>6</v>
          </cell>
        </row>
        <row r="17">
          <cell r="A17">
            <v>7</v>
          </cell>
        </row>
        <row r="18">
          <cell r="A18">
            <v>8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</row>
        <row r="35">
          <cell r="A35">
            <v>25</v>
          </cell>
        </row>
      </sheetData>
      <sheetData sheetId="1">
        <row r="3">
          <cell r="I3" t="b">
            <v>0</v>
          </cell>
        </row>
        <row r="10">
          <cell r="B10" t="str">
            <v>Bob</v>
          </cell>
          <cell r="C10">
            <v>102</v>
          </cell>
        </row>
        <row r="11">
          <cell r="B11" t="str">
            <v>Sally</v>
          </cell>
          <cell r="C11">
            <v>104</v>
          </cell>
        </row>
        <row r="12">
          <cell r="B12" t="str">
            <v>Sue</v>
          </cell>
          <cell r="C12">
            <v>106</v>
          </cell>
        </row>
        <row r="13">
          <cell r="B13" t="str">
            <v>Jill</v>
          </cell>
          <cell r="C13">
            <v>108</v>
          </cell>
        </row>
        <row r="14">
          <cell r="B14" t="str">
            <v>Jon</v>
          </cell>
          <cell r="C14">
            <v>110</v>
          </cell>
        </row>
        <row r="15">
          <cell r="B15" t="str">
            <v>Ted</v>
          </cell>
          <cell r="C15">
            <v>112</v>
          </cell>
        </row>
        <row r="16">
          <cell r="B16" t="str">
            <v>Mag</v>
          </cell>
          <cell r="C16">
            <v>114</v>
          </cell>
        </row>
        <row r="17">
          <cell r="B17" t="str">
            <v>Jim</v>
          </cell>
          <cell r="C17">
            <v>116</v>
          </cell>
        </row>
        <row r="18">
          <cell r="B18" t="str">
            <v>Jan</v>
          </cell>
          <cell r="C18">
            <v>118</v>
          </cell>
        </row>
        <row r="19">
          <cell r="B19" t="str">
            <v>Todd</v>
          </cell>
          <cell r="C19">
            <v>120</v>
          </cell>
        </row>
        <row r="20">
          <cell r="B20" t="str">
            <v>Tim</v>
          </cell>
          <cell r="C20">
            <v>122</v>
          </cell>
        </row>
        <row r="21">
          <cell r="B21" t="str">
            <v>Jake</v>
          </cell>
          <cell r="C21">
            <v>124</v>
          </cell>
        </row>
        <row r="22">
          <cell r="B22" t="str">
            <v>Sam</v>
          </cell>
          <cell r="C22">
            <v>126</v>
          </cell>
        </row>
        <row r="23">
          <cell r="B23" t="str">
            <v>Betty</v>
          </cell>
          <cell r="C23">
            <v>128</v>
          </cell>
        </row>
        <row r="24">
          <cell r="B24" t="str">
            <v>Maria</v>
          </cell>
          <cell r="C24">
            <v>130</v>
          </cell>
        </row>
        <row r="25">
          <cell r="B25" t="str">
            <v>Max</v>
          </cell>
          <cell r="C25">
            <v>132</v>
          </cell>
        </row>
        <row r="26">
          <cell r="B26" t="str">
            <v>Kate</v>
          </cell>
          <cell r="C26">
            <v>134</v>
          </cell>
        </row>
        <row r="27">
          <cell r="B27" t="str">
            <v>Jake</v>
          </cell>
          <cell r="C27">
            <v>136</v>
          </cell>
        </row>
        <row r="28">
          <cell r="B28" t="str">
            <v>Sam</v>
          </cell>
          <cell r="C28">
            <v>138</v>
          </cell>
        </row>
        <row r="29">
          <cell r="B29" t="str">
            <v>Betty</v>
          </cell>
          <cell r="C29">
            <v>140</v>
          </cell>
        </row>
        <row r="30">
          <cell r="B30" t="str">
            <v>Maria</v>
          </cell>
          <cell r="C30">
            <v>142</v>
          </cell>
        </row>
        <row r="31">
          <cell r="B31" t="str">
            <v>Max</v>
          </cell>
          <cell r="C31">
            <v>144</v>
          </cell>
        </row>
        <row r="32">
          <cell r="B32" t="str">
            <v>Kate</v>
          </cell>
          <cell r="C32">
            <v>146</v>
          </cell>
        </row>
        <row r="33">
          <cell r="B33" t="str">
            <v>Sam</v>
          </cell>
          <cell r="C33">
            <v>148</v>
          </cell>
        </row>
        <row r="34">
          <cell r="B34" t="str">
            <v>Maria</v>
          </cell>
          <cell r="C34">
            <v>152</v>
          </cell>
        </row>
        <row r="35">
          <cell r="B35" t="str">
            <v>Max</v>
          </cell>
          <cell r="C35">
            <v>154</v>
          </cell>
        </row>
      </sheetData>
      <sheetData sheetId="2">
        <row r="10">
          <cell r="A10">
            <v>0</v>
          </cell>
          <cell r="B10" t="str">
            <v>F</v>
          </cell>
        </row>
        <row r="11">
          <cell r="A11">
            <v>0.6</v>
          </cell>
          <cell r="B11" t="str">
            <v>D-</v>
          </cell>
        </row>
        <row r="12">
          <cell r="A12">
            <v>0.63</v>
          </cell>
          <cell r="B12" t="str">
            <v>D</v>
          </cell>
        </row>
        <row r="13">
          <cell r="A13">
            <v>0.65999999999999992</v>
          </cell>
          <cell r="B13" t="str">
            <v>D+</v>
          </cell>
        </row>
        <row r="14">
          <cell r="A14">
            <v>0.7</v>
          </cell>
          <cell r="B14" t="str">
            <v>C-</v>
          </cell>
        </row>
        <row r="15">
          <cell r="A15">
            <v>0.73</v>
          </cell>
          <cell r="B15" t="str">
            <v>C</v>
          </cell>
        </row>
        <row r="16">
          <cell r="A16">
            <v>0.76</v>
          </cell>
          <cell r="B16" t="str">
            <v>C+</v>
          </cell>
        </row>
        <row r="17">
          <cell r="A17">
            <v>0.8</v>
          </cell>
          <cell r="B17" t="str">
            <v>B-</v>
          </cell>
        </row>
        <row r="18">
          <cell r="A18">
            <v>0.83000000000000007</v>
          </cell>
          <cell r="B18" t="str">
            <v>B</v>
          </cell>
        </row>
        <row r="19">
          <cell r="A19">
            <v>0.86</v>
          </cell>
          <cell r="B19" t="str">
            <v>B+</v>
          </cell>
        </row>
        <row r="20">
          <cell r="A20">
            <v>0.9</v>
          </cell>
          <cell r="B20" t="str">
            <v>A-</v>
          </cell>
        </row>
        <row r="21">
          <cell r="A21">
            <v>0.93</v>
          </cell>
          <cell r="B21" t="str">
            <v>A</v>
          </cell>
        </row>
        <row r="22">
          <cell r="A22">
            <v>0.96</v>
          </cell>
          <cell r="B22" t="str">
            <v>A+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zoomScale="78" zoomScaleNormal="78" workbookViewId="0">
      <selection activeCell="V25" sqref="V25"/>
    </sheetView>
  </sheetViews>
  <sheetFormatPr defaultRowHeight="15" x14ac:dyDescent="0.25"/>
  <sheetData>
    <row r="1" spans="1:20" x14ac:dyDescent="0.2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4"/>
    </row>
    <row r="2" spans="1:20" ht="26.25" x14ac:dyDescent="0.25">
      <c r="A2" s="1"/>
      <c r="B2" s="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1"/>
      <c r="S2" s="4"/>
      <c r="T2" s="4"/>
    </row>
    <row r="3" spans="1:20" x14ac:dyDescent="0.25">
      <c r="A3" s="1"/>
      <c r="B3" s="6" t="s">
        <v>16</v>
      </c>
      <c r="C3" s="7">
        <v>50</v>
      </c>
      <c r="D3" s="7">
        <v>60</v>
      </c>
      <c r="E3" s="7">
        <v>50</v>
      </c>
      <c r="F3" s="7">
        <v>50</v>
      </c>
      <c r="G3" s="7">
        <v>150</v>
      </c>
      <c r="H3" s="7">
        <v>50</v>
      </c>
      <c r="I3" s="7">
        <v>50</v>
      </c>
      <c r="J3" s="7">
        <v>50</v>
      </c>
      <c r="K3" s="7">
        <v>50</v>
      </c>
      <c r="L3" s="7">
        <v>150</v>
      </c>
      <c r="M3" s="7">
        <v>50</v>
      </c>
      <c r="N3" s="7">
        <v>50</v>
      </c>
      <c r="O3" s="7">
        <v>50</v>
      </c>
      <c r="P3" s="7">
        <v>0</v>
      </c>
      <c r="Q3" s="7">
        <v>200</v>
      </c>
      <c r="R3" s="8" t="s">
        <v>17</v>
      </c>
      <c r="S3" s="9">
        <v>0</v>
      </c>
      <c r="T3" s="4"/>
    </row>
    <row r="4" spans="1:20" x14ac:dyDescent="0.25">
      <c r="A4" s="4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</row>
    <row r="5" spans="1:20" x14ac:dyDescent="0.25">
      <c r="A5" s="4"/>
      <c r="B5" s="10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1" t="s">
        <v>19</v>
      </c>
      <c r="S5" s="11" t="s">
        <v>20</v>
      </c>
      <c r="T5" s="11" t="s">
        <v>21</v>
      </c>
    </row>
    <row r="6" spans="1:20" x14ac:dyDescent="0.25">
      <c r="A6" s="12">
        <f ca="1">OFFSET(A6,-1,0,1,1)+1</f>
        <v>1</v>
      </c>
      <c r="B6" s="13" t="e">
        <f>IF(displayID,INDEX([1]Names!$C$10:$C$109,[1]Gradebook!A6),INDEX([1]Names!$B$10:$B$109,[1]Gradebook!A6))</f>
        <v>#VALUE!</v>
      </c>
      <c r="C6" s="14">
        <v>40</v>
      </c>
      <c r="D6" s="14">
        <v>50</v>
      </c>
      <c r="E6" s="14">
        <v>45</v>
      </c>
      <c r="F6" s="14">
        <v>36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>
        <f t="shared" ref="R6:R35" si="0">IF(SUM(C6:Q6)=0,"",SUMIF(C6:Q6,"&lt;&gt;")-SUMIF(C6:Q6,"=E"))</f>
        <v>171</v>
      </c>
      <c r="S6" s="16">
        <f ca="1">IF(SUM(C6:Q6)=0,"",$S$8+R6/(SUMIF(C6:Q6,"&lt;&gt;",$C$8:$Q$8)-SUMIF(C6:Q6,"=E",$C$8:$Q$8)))</f>
        <v>0.81428571428571428</v>
      </c>
      <c r="T6" s="17" t="str">
        <f ca="1">IF(S6="","",INDEX([1]Grades!$B$10:$B$22,MATCH(S6,[1]Grades!$A$10:$A$22,1)))</f>
        <v>B-</v>
      </c>
    </row>
    <row r="7" spans="1:20" x14ac:dyDescent="0.25">
      <c r="A7" s="12">
        <f t="shared" ref="A7:A35" ca="1" si="1">OFFSET(A7,-1,0,1,1)+1</f>
        <v>2</v>
      </c>
      <c r="B7" s="13" t="e">
        <f>IF(displayID,INDEX([1]Names!$C$10:$C$109,[1]Gradebook!A7),INDEX([1]Names!$B$10:$B$109,[1]Gradebook!A7))</f>
        <v>#VALUE!</v>
      </c>
      <c r="C7" s="14">
        <v>40</v>
      </c>
      <c r="D7" s="14">
        <v>41</v>
      </c>
      <c r="E7" s="14" t="s">
        <v>22</v>
      </c>
      <c r="F7" s="14">
        <v>39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f t="shared" si="0"/>
        <v>120</v>
      </c>
      <c r="S7" s="16">
        <f t="shared" ref="S7:S36" ca="1" si="2">IF(SUM(C7:Q7)=0,"",$S$8+R7/(SUMIF(C7:Q7,"&lt;&gt;",$C$8:$Q$8)-SUMIF(C7:Q7,"=E",$C$8:$Q$8)))</f>
        <v>0.75</v>
      </c>
      <c r="T7" s="17" t="str">
        <f ca="1">IF(S7="","",INDEX([1]Grades!$B$10:$B$22,MATCH(S7,[1]Grades!$A$10:$A$22,1)))</f>
        <v>C</v>
      </c>
    </row>
    <row r="8" spans="1:20" x14ac:dyDescent="0.25">
      <c r="A8" s="12">
        <f t="shared" ca="1" si="1"/>
        <v>3</v>
      </c>
      <c r="B8" s="13" t="e">
        <f>IF(displayID,INDEX([1]Names!$C$10:$C$109,[1]Gradebook!A8),INDEX([1]Names!$B$10:$B$109,[1]Gradebook!A8))</f>
        <v>#VALUE!</v>
      </c>
      <c r="C8" s="14">
        <v>42</v>
      </c>
      <c r="D8" s="14">
        <v>42</v>
      </c>
      <c r="E8" s="14">
        <v>50</v>
      </c>
      <c r="F8" s="14">
        <v>29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>
        <f t="shared" si="0"/>
        <v>163</v>
      </c>
      <c r="S8" s="16">
        <f t="shared" ca="1" si="2"/>
        <v>0.77619047619047621</v>
      </c>
      <c r="T8" s="17" t="str">
        <f ca="1">IF(S8="","",INDEX([1]Grades!$B$10:$B$22,MATCH(S8,[1]Grades!$A$10:$A$22,1)))</f>
        <v>C+</v>
      </c>
    </row>
    <row r="9" spans="1:20" x14ac:dyDescent="0.25">
      <c r="A9" s="12">
        <f t="shared" ca="1" si="1"/>
        <v>4</v>
      </c>
      <c r="B9" s="13" t="e">
        <f>IF(displayID,INDEX([1]Names!$C$10:$C$109,[1]Gradebook!A9),INDEX([1]Names!$B$10:$B$109,[1]Gradebook!A9))</f>
        <v>#VALUE!</v>
      </c>
      <c r="C9" s="14">
        <v>41</v>
      </c>
      <c r="D9" s="14">
        <v>46</v>
      </c>
      <c r="E9" s="14">
        <v>40</v>
      </c>
      <c r="F9" s="14">
        <v>49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>
        <f t="shared" si="0"/>
        <v>176</v>
      </c>
      <c r="S9" s="16">
        <f t="shared" ca="1" si="2"/>
        <v>0.83809523809523812</v>
      </c>
      <c r="T9" s="17" t="str">
        <f ca="1">IF(S9="","",INDEX([1]Grades!$B$10:$B$22,MATCH(S9,[1]Grades!$A$10:$A$22,1)))</f>
        <v>B</v>
      </c>
    </row>
    <row r="10" spans="1:20" x14ac:dyDescent="0.25">
      <c r="A10" s="12">
        <f t="shared" ca="1" si="1"/>
        <v>5</v>
      </c>
      <c r="B10" s="13" t="str">
        <f>IF(displayID,INDEX([1]Names!$C$10:$C$109,[1]Gradebook!A10),INDEX([1]Names!$B$10:$B$109,[1]Gradebook!A10))</f>
        <v>Bob</v>
      </c>
      <c r="C10" s="14">
        <v>43</v>
      </c>
      <c r="D10" s="14">
        <v>48</v>
      </c>
      <c r="E10" s="14">
        <v>31</v>
      </c>
      <c r="F10" s="14">
        <v>37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 t="shared" si="0"/>
        <v>159</v>
      </c>
      <c r="S10" s="16">
        <f t="shared" ca="1" si="2"/>
        <v>0.75714285714285712</v>
      </c>
      <c r="T10" s="17" t="str">
        <f ca="1">IF(S10="","",INDEX([1]Grades!$B$10:$B$22,MATCH(S10,[1]Grades!$A$10:$A$22,1)))</f>
        <v>C</v>
      </c>
    </row>
    <row r="11" spans="1:20" x14ac:dyDescent="0.25">
      <c r="A11" s="12">
        <f t="shared" ca="1" si="1"/>
        <v>6</v>
      </c>
      <c r="B11" s="13" t="str">
        <f>IF(displayID,INDEX([1]Names!$C$10:$C$109,[1]Gradebook!A11),INDEX([1]Names!$B$10:$B$109,[1]Gradebook!A11))</f>
        <v>Bob</v>
      </c>
      <c r="C11" s="14">
        <v>44</v>
      </c>
      <c r="D11" s="14">
        <v>49</v>
      </c>
      <c r="E11" s="14">
        <v>31</v>
      </c>
      <c r="F11" s="14">
        <v>38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>
        <f t="shared" si="0"/>
        <v>162</v>
      </c>
      <c r="S11" s="16">
        <f t="shared" ca="1" si="2"/>
        <v>0.77142857142857146</v>
      </c>
      <c r="T11" s="17" t="str">
        <f ca="1">IF(S11="","",INDEX([1]Grades!$B$10:$B$22,MATCH(S11,[1]Grades!$A$10:$A$22,1)))</f>
        <v>C+</v>
      </c>
    </row>
    <row r="12" spans="1:20" x14ac:dyDescent="0.25">
      <c r="A12" s="12">
        <f t="shared" ca="1" si="1"/>
        <v>7</v>
      </c>
      <c r="B12" s="13" t="str">
        <f>IF(displayID,INDEX([1]Names!$C$10:$C$109,[1]Gradebook!A12),INDEX([1]Names!$B$10:$B$109,[1]Gradebook!A12))</f>
        <v>Sally</v>
      </c>
      <c r="C12" s="14">
        <v>47</v>
      </c>
      <c r="D12" s="14">
        <v>45</v>
      </c>
      <c r="E12" s="14">
        <v>36</v>
      </c>
      <c r="F12" s="14">
        <v>40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f t="shared" si="0"/>
        <v>168</v>
      </c>
      <c r="S12" s="16">
        <f t="shared" ca="1" si="2"/>
        <v>0.8</v>
      </c>
      <c r="T12" s="17" t="str">
        <f ca="1">IF(S12="","",INDEX([1]Grades!$B$10:$B$22,MATCH(S12,[1]Grades!$A$10:$A$22,1)))</f>
        <v>B-</v>
      </c>
    </row>
    <row r="13" spans="1:20" x14ac:dyDescent="0.25">
      <c r="A13" s="12">
        <f t="shared" ca="1" si="1"/>
        <v>8</v>
      </c>
      <c r="B13" s="13" t="str">
        <f>IF(displayID,INDEX([1]Names!$C$10:$C$109,[1]Gradebook!A13),INDEX([1]Names!$B$10:$B$109,[1]Gradebook!A13))</f>
        <v>Sue</v>
      </c>
      <c r="C13" s="14">
        <v>45</v>
      </c>
      <c r="D13" s="14">
        <v>42</v>
      </c>
      <c r="E13" s="14">
        <v>41</v>
      </c>
      <c r="F13" s="14">
        <v>26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>
        <f t="shared" si="0"/>
        <v>154</v>
      </c>
      <c r="S13" s="16">
        <f t="shared" ca="1" si="2"/>
        <v>0.73333333333333328</v>
      </c>
      <c r="T13" s="17" t="str">
        <f ca="1">IF(S13="","",INDEX([1]Grades!$B$10:$B$22,MATCH(S13,[1]Grades!$A$10:$A$22,1)))</f>
        <v>C</v>
      </c>
    </row>
    <row r="14" spans="1:20" x14ac:dyDescent="0.25">
      <c r="A14" s="12">
        <f t="shared" ca="1" si="1"/>
        <v>9</v>
      </c>
      <c r="B14" s="13" t="str">
        <f>IF(displayID,INDEX([1]Names!$C$10:$C$109,[1]Gradebook!A14),INDEX([1]Names!$B$10:$B$109,[1]Gradebook!A14))</f>
        <v>Jill</v>
      </c>
      <c r="C14" s="14">
        <v>49</v>
      </c>
      <c r="D14" s="14">
        <v>44</v>
      </c>
      <c r="E14" s="14">
        <v>32</v>
      </c>
      <c r="F14" s="14">
        <v>37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>
        <f t="shared" si="0"/>
        <v>162</v>
      </c>
      <c r="S14" s="16">
        <f t="shared" ca="1" si="2"/>
        <v>0.77142857142857146</v>
      </c>
      <c r="T14" s="17" t="str">
        <f ca="1">IF(S14="","",INDEX([1]Grades!$B$10:$B$22,MATCH(S14,[1]Grades!$A$10:$A$22,1)))</f>
        <v>C+</v>
      </c>
    </row>
    <row r="15" spans="1:20" x14ac:dyDescent="0.25">
      <c r="A15" s="12">
        <f t="shared" ca="1" si="1"/>
        <v>10</v>
      </c>
      <c r="B15" s="13" t="str">
        <f>IF(displayID,INDEX([1]Names!$C$10:$C$109,[1]Gradebook!A15),INDEX([1]Names!$B$10:$B$109,[1]Gradebook!A15))</f>
        <v>Jon</v>
      </c>
      <c r="C15" s="14">
        <v>42</v>
      </c>
      <c r="D15" s="14">
        <v>43</v>
      </c>
      <c r="E15" s="14">
        <v>37</v>
      </c>
      <c r="F15" s="14">
        <v>48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f t="shared" si="0"/>
        <v>170</v>
      </c>
      <c r="S15" s="16">
        <f t="shared" ca="1" si="2"/>
        <v>0.80952380952380953</v>
      </c>
      <c r="T15" s="17" t="str">
        <f ca="1">IF(S15="","",INDEX([1]Grades!$B$10:$B$22,MATCH(S15,[1]Grades!$A$10:$A$22,1)))</f>
        <v>B-</v>
      </c>
    </row>
    <row r="16" spans="1:20" x14ac:dyDescent="0.25">
      <c r="A16" s="12">
        <f t="shared" ca="1" si="1"/>
        <v>11</v>
      </c>
      <c r="B16" s="13" t="str">
        <f>IF(displayID,INDEX([1]Names!$C$10:$C$109,[1]Gradebook!A16),INDEX([1]Names!$B$10:$B$109,[1]Gradebook!A16))</f>
        <v>Ted</v>
      </c>
      <c r="C16" s="14">
        <v>47</v>
      </c>
      <c r="D16" s="14">
        <v>48</v>
      </c>
      <c r="E16" s="14">
        <v>50</v>
      </c>
      <c r="F16" s="14">
        <v>29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>
        <f t="shared" si="0"/>
        <v>174</v>
      </c>
      <c r="S16" s="16">
        <f t="shared" ca="1" si="2"/>
        <v>0.82857142857142863</v>
      </c>
      <c r="T16" s="17" t="str">
        <f ca="1">IF(S16="","",INDEX([1]Grades!$B$10:$B$22,MATCH(S16,[1]Grades!$A$10:$A$22,1)))</f>
        <v>B-</v>
      </c>
    </row>
    <row r="17" spans="1:20" x14ac:dyDescent="0.25">
      <c r="A17" s="12">
        <f t="shared" ca="1" si="1"/>
        <v>12</v>
      </c>
      <c r="B17" s="13" t="str">
        <f>IF(displayID,INDEX([1]Names!$C$10:$C$109,[1]Gradebook!A17),INDEX([1]Names!$B$10:$B$109,[1]Gradebook!A17))</f>
        <v>Mag</v>
      </c>
      <c r="C17" s="14">
        <v>40</v>
      </c>
      <c r="D17" s="14">
        <v>41</v>
      </c>
      <c r="E17" s="14">
        <v>34</v>
      </c>
      <c r="F17" s="14">
        <v>45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>
        <f t="shared" si="0"/>
        <v>160</v>
      </c>
      <c r="S17" s="16">
        <f t="shared" ca="1" si="2"/>
        <v>0.76190476190476186</v>
      </c>
      <c r="T17" s="17" t="str">
        <f ca="1">IF(S17="","",INDEX([1]Grades!$B$10:$B$22,MATCH(S17,[1]Grades!$A$10:$A$22,1)))</f>
        <v>C+</v>
      </c>
    </row>
    <row r="18" spans="1:20" x14ac:dyDescent="0.25">
      <c r="A18" s="12">
        <f t="shared" ca="1" si="1"/>
        <v>13</v>
      </c>
      <c r="B18" s="13" t="str">
        <f>IF(displayID,INDEX([1]Names!$C$10:$C$109,[1]Gradebook!A18),INDEX([1]Names!$B$10:$B$109,[1]Gradebook!A18))</f>
        <v>Jim</v>
      </c>
      <c r="C18" s="14">
        <v>42</v>
      </c>
      <c r="D18" s="14">
        <v>43</v>
      </c>
      <c r="E18" s="14">
        <v>47</v>
      </c>
      <c r="F18" s="14">
        <v>46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178</v>
      </c>
      <c r="S18" s="16">
        <f t="shared" ca="1" si="2"/>
        <v>0.84761904761904761</v>
      </c>
      <c r="T18" s="17" t="str">
        <f ca="1">IF(S18="","",INDEX([1]Grades!$B$10:$B$22,MATCH(S18,[1]Grades!$A$10:$A$22,1)))</f>
        <v>B</v>
      </c>
    </row>
    <row r="19" spans="1:20" x14ac:dyDescent="0.25">
      <c r="A19" s="12">
        <f t="shared" ca="1" si="1"/>
        <v>14</v>
      </c>
      <c r="B19" s="13" t="str">
        <f>IF(displayID,INDEX([1]Names!$C$10:$C$109,[1]Gradebook!A19),INDEX([1]Names!$B$10:$B$109,[1]Gradebook!A19))</f>
        <v>Jan</v>
      </c>
      <c r="C19" s="14">
        <v>41</v>
      </c>
      <c r="D19" s="14">
        <v>46</v>
      </c>
      <c r="E19" s="14">
        <v>44</v>
      </c>
      <c r="F19" s="14">
        <v>35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>
        <f t="shared" si="0"/>
        <v>166</v>
      </c>
      <c r="S19" s="16">
        <f t="shared" ca="1" si="2"/>
        <v>0.79047619047619044</v>
      </c>
      <c r="T19" s="17" t="str">
        <f ca="1">IF(S19="","",INDEX([1]Grades!$B$10:$B$22,MATCH(S19,[1]Grades!$A$10:$A$22,1)))</f>
        <v>C+</v>
      </c>
    </row>
    <row r="20" spans="1:20" x14ac:dyDescent="0.25">
      <c r="A20" s="12">
        <f t="shared" ca="1" si="1"/>
        <v>15</v>
      </c>
      <c r="B20" s="13" t="str">
        <f>IF(displayID,INDEX([1]Names!$C$10:$C$109,[1]Gradebook!A20),INDEX([1]Names!$B$10:$B$109,[1]Gradebook!A20))</f>
        <v>Todd</v>
      </c>
      <c r="C20" s="14">
        <v>47</v>
      </c>
      <c r="D20" s="14">
        <v>50</v>
      </c>
      <c r="E20" s="14">
        <v>25</v>
      </c>
      <c r="F20" s="14">
        <v>42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>
        <f t="shared" si="0"/>
        <v>164</v>
      </c>
      <c r="S20" s="16">
        <f t="shared" ca="1" si="2"/>
        <v>0.78095238095238095</v>
      </c>
      <c r="T20" s="17" t="str">
        <f ca="1">IF(S20="","",INDEX([1]Grades!$B$10:$B$22,MATCH(S20,[1]Grades!$A$10:$A$22,1)))</f>
        <v>C+</v>
      </c>
    </row>
    <row r="21" spans="1:20" x14ac:dyDescent="0.25">
      <c r="A21" s="12">
        <f t="shared" ca="1" si="1"/>
        <v>16</v>
      </c>
      <c r="B21" s="13" t="str">
        <f>IF(displayID,INDEX([1]Names!$C$10:$C$109,[1]Gradebook!A21),INDEX([1]Names!$B$10:$B$109,[1]Gradebook!A21))</f>
        <v>Tim</v>
      </c>
      <c r="C21" s="14">
        <v>46</v>
      </c>
      <c r="D21" s="14">
        <v>41</v>
      </c>
      <c r="E21" s="14">
        <v>40</v>
      </c>
      <c r="F21" s="14">
        <v>40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>
        <f t="shared" si="0"/>
        <v>167</v>
      </c>
      <c r="S21" s="16">
        <f t="shared" ca="1" si="2"/>
        <v>0.79523809523809519</v>
      </c>
      <c r="T21" s="17" t="str">
        <f ca="1">IF(S21="","",INDEX([1]Grades!$B$10:$B$22,MATCH(S21,[1]Grades!$A$10:$A$22,1)))</f>
        <v>C+</v>
      </c>
    </row>
    <row r="22" spans="1:20" x14ac:dyDescent="0.25">
      <c r="A22" s="12">
        <f t="shared" ca="1" si="1"/>
        <v>17</v>
      </c>
      <c r="B22" s="13" t="str">
        <f>IF(displayID,INDEX([1]Names!$C$10:$C$109,[1]Gradebook!A22),INDEX([1]Names!$B$10:$B$109,[1]Gradebook!A22))</f>
        <v>Jake</v>
      </c>
      <c r="C22" s="14">
        <v>45</v>
      </c>
      <c r="D22" s="14">
        <v>47</v>
      </c>
      <c r="E22" s="14">
        <v>46</v>
      </c>
      <c r="F22" s="14">
        <v>48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>
        <f t="shared" si="0"/>
        <v>186</v>
      </c>
      <c r="S22" s="16">
        <f t="shared" ca="1" si="2"/>
        <v>0.88571428571428568</v>
      </c>
      <c r="T22" s="17" t="str">
        <f ca="1">IF(S22="","",INDEX([1]Grades!$B$10:$B$22,MATCH(S22,[1]Grades!$A$10:$A$22,1)))</f>
        <v>B+</v>
      </c>
    </row>
    <row r="23" spans="1:20" x14ac:dyDescent="0.25">
      <c r="A23" s="12">
        <f t="shared" ca="1" si="1"/>
        <v>18</v>
      </c>
      <c r="B23" s="13" t="str">
        <f>IF(displayID,INDEX([1]Names!$C$10:$C$109,[1]Gradebook!A23),INDEX([1]Names!$B$10:$B$109,[1]Gradebook!A23))</f>
        <v>Sam</v>
      </c>
      <c r="C23" s="14">
        <v>40</v>
      </c>
      <c r="D23" s="14">
        <v>43</v>
      </c>
      <c r="E23" s="14">
        <v>34</v>
      </c>
      <c r="F23" s="14">
        <v>46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>
        <f t="shared" si="0"/>
        <v>163</v>
      </c>
      <c r="S23" s="16">
        <f t="shared" ca="1" si="2"/>
        <v>0.77619047619047621</v>
      </c>
      <c r="T23" s="17" t="str">
        <f ca="1">IF(S23="","",INDEX([1]Grades!$B$10:$B$22,MATCH(S23,[1]Grades!$A$10:$A$22,1)))</f>
        <v>C+</v>
      </c>
    </row>
    <row r="24" spans="1:20" x14ac:dyDescent="0.25">
      <c r="A24" s="12">
        <f t="shared" ca="1" si="1"/>
        <v>19</v>
      </c>
      <c r="B24" s="13" t="str">
        <f>IF(displayID,INDEX([1]Names!$C$10:$C$109,[1]Gradebook!A24),INDEX([1]Names!$B$10:$B$109,[1]Gradebook!A24))</f>
        <v>Betty</v>
      </c>
      <c r="C24" s="14">
        <v>41</v>
      </c>
      <c r="D24" s="14">
        <v>40</v>
      </c>
      <c r="E24" s="14">
        <v>27</v>
      </c>
      <c r="F24" s="14">
        <v>36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f t="shared" si="0"/>
        <v>144</v>
      </c>
      <c r="S24" s="16">
        <f t="shared" ca="1" si="2"/>
        <v>0.68571428571428572</v>
      </c>
      <c r="T24" s="17" t="str">
        <f ca="1">IF(S24="","",INDEX([1]Grades!$B$10:$B$22,MATCH(S24,[1]Grades!$A$10:$A$22,1)))</f>
        <v>D+</v>
      </c>
    </row>
    <row r="25" spans="1:20" x14ac:dyDescent="0.25">
      <c r="A25" s="12">
        <f t="shared" ca="1" si="1"/>
        <v>20</v>
      </c>
      <c r="B25" s="13" t="str">
        <f>IF(displayID,INDEX([1]Names!$C$10:$C$109,[1]Gradebook!A25),INDEX([1]Names!$B$10:$B$109,[1]Gradebook!A25))</f>
        <v>Maria</v>
      </c>
      <c r="C25" s="14">
        <v>43</v>
      </c>
      <c r="D25" s="14">
        <v>47</v>
      </c>
      <c r="E25" s="14">
        <v>43</v>
      </c>
      <c r="F25" s="14">
        <v>35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f t="shared" si="0"/>
        <v>168</v>
      </c>
      <c r="S25" s="16">
        <f t="shared" ca="1" si="2"/>
        <v>0.8</v>
      </c>
      <c r="T25" s="17" t="str">
        <f ca="1">IF(S25="","",INDEX([1]Grades!$B$10:$B$22,MATCH(S25,[1]Grades!$A$10:$A$22,1)))</f>
        <v>B-</v>
      </c>
    </row>
    <row r="26" spans="1:20" x14ac:dyDescent="0.25">
      <c r="A26" s="12">
        <f t="shared" ca="1" si="1"/>
        <v>21</v>
      </c>
      <c r="B26" s="13" t="str">
        <f>IF(displayID,INDEX([1]Names!$C$10:$C$109,[1]Gradebook!A26),INDEX([1]Names!$B$10:$B$109,[1]Gradebook!A26))</f>
        <v>Max</v>
      </c>
      <c r="C26" s="14">
        <v>42</v>
      </c>
      <c r="D26" s="14">
        <v>46</v>
      </c>
      <c r="E26" s="14">
        <v>32</v>
      </c>
      <c r="F26" s="14">
        <v>47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>
        <f t="shared" si="0"/>
        <v>167</v>
      </c>
      <c r="S26" s="16">
        <f t="shared" ca="1" si="2"/>
        <v>0.79523809523809519</v>
      </c>
      <c r="T26" s="17" t="str">
        <f ca="1">IF(S26="","",INDEX([1]Grades!$B$10:$B$22,MATCH(S26,[1]Grades!$A$10:$A$22,1)))</f>
        <v>C+</v>
      </c>
    </row>
    <row r="27" spans="1:20" x14ac:dyDescent="0.25">
      <c r="A27" s="12">
        <f t="shared" ca="1" si="1"/>
        <v>22</v>
      </c>
      <c r="B27" s="13" t="str">
        <f>IF(displayID,INDEX([1]Names!$C$10:$C$109,[1]Gradebook!A27),INDEX([1]Names!$B$10:$B$109,[1]Gradebook!A27))</f>
        <v>Kate</v>
      </c>
      <c r="C27" s="14">
        <v>44</v>
      </c>
      <c r="D27" s="14">
        <v>44</v>
      </c>
      <c r="E27" s="14">
        <v>35</v>
      </c>
      <c r="F27" s="14">
        <v>28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>
        <f t="shared" si="0"/>
        <v>151</v>
      </c>
      <c r="S27" s="16">
        <f t="shared" ca="1" si="2"/>
        <v>0.71904761904761905</v>
      </c>
      <c r="T27" s="17" t="str">
        <f ca="1">IF(S27="","",INDEX([1]Grades!$B$10:$B$22,MATCH(S27,[1]Grades!$A$10:$A$22,1)))</f>
        <v>C-</v>
      </c>
    </row>
    <row r="28" spans="1:20" x14ac:dyDescent="0.25">
      <c r="A28" s="12">
        <f t="shared" ca="1" si="1"/>
        <v>23</v>
      </c>
      <c r="B28" s="13" t="str">
        <f>IF(displayID,INDEX([1]Names!$C$10:$C$109,[1]Gradebook!A28),INDEX([1]Names!$B$10:$B$109,[1]Gradebook!A28))</f>
        <v>Jake</v>
      </c>
      <c r="C28" s="14">
        <v>50</v>
      </c>
      <c r="D28" s="14">
        <v>46</v>
      </c>
      <c r="E28" s="14">
        <v>35</v>
      </c>
      <c r="F28" s="14">
        <v>40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>
        <f t="shared" si="0"/>
        <v>171</v>
      </c>
      <c r="S28" s="16">
        <f t="shared" ca="1" si="2"/>
        <v>0.81428571428571428</v>
      </c>
      <c r="T28" s="17" t="str">
        <f ca="1">IF(S28="","",INDEX([1]Grades!$B$10:$B$22,MATCH(S28,[1]Grades!$A$10:$A$22,1)))</f>
        <v>B-</v>
      </c>
    </row>
    <row r="29" spans="1:20" x14ac:dyDescent="0.25">
      <c r="A29" s="12">
        <f t="shared" ca="1" si="1"/>
        <v>24</v>
      </c>
      <c r="B29" s="13" t="str">
        <f>IF(displayID,INDEX([1]Names!$C$10:$C$109,[1]Gradebook!A29),INDEX([1]Names!$B$10:$B$109,[1]Gradebook!A29))</f>
        <v>Sam</v>
      </c>
      <c r="C29" s="14">
        <v>46</v>
      </c>
      <c r="D29" s="14">
        <v>50</v>
      </c>
      <c r="E29" s="14" t="s">
        <v>22</v>
      </c>
      <c r="F29" s="14">
        <v>32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>
        <f t="shared" si="0"/>
        <v>128</v>
      </c>
      <c r="S29" s="16">
        <f t="shared" ca="1" si="2"/>
        <v>0.8</v>
      </c>
      <c r="T29" s="17" t="str">
        <f ca="1">IF(S29="","",INDEX([1]Grades!$B$10:$B$22,MATCH(S29,[1]Grades!$A$10:$A$22,1)))</f>
        <v>B-</v>
      </c>
    </row>
    <row r="30" spans="1:20" x14ac:dyDescent="0.25">
      <c r="A30" s="12">
        <f t="shared" ca="1" si="1"/>
        <v>25</v>
      </c>
      <c r="B30" s="13" t="str">
        <f>IF(displayID,INDEX([1]Names!$C$10:$C$109,[1]Gradebook!A30),INDEX([1]Names!$B$10:$B$109,[1]Gradebook!A30))</f>
        <v>Betty</v>
      </c>
      <c r="C30" s="14">
        <v>50</v>
      </c>
      <c r="D30" s="14">
        <v>50</v>
      </c>
      <c r="E30" s="14">
        <v>50</v>
      </c>
      <c r="F30" s="14">
        <v>50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>
        <f t="shared" si="0"/>
        <v>200</v>
      </c>
      <c r="S30" s="16">
        <f t="shared" ca="1" si="2"/>
        <v>0.95238095238095233</v>
      </c>
      <c r="T30" s="17" t="str">
        <f ca="1">IF(S30="","",INDEX([1]Grades!$B$10:$B$22,MATCH(S30,[1]Grades!$A$10:$A$22,1)))</f>
        <v>A</v>
      </c>
    </row>
    <row r="31" spans="1:20" x14ac:dyDescent="0.25">
      <c r="A31" s="12">
        <f t="shared" ca="1" si="1"/>
        <v>26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5" t="str">
        <f t="shared" si="0"/>
        <v/>
      </c>
      <c r="S31" s="16" t="str">
        <f t="shared" si="2"/>
        <v/>
      </c>
      <c r="T31" s="17" t="str">
        <f>IF(S31="","",INDEX([1]Grades!$B$10:$B$22,MATCH(S31,[1]Grades!$A$10:$A$22,1)))</f>
        <v/>
      </c>
    </row>
    <row r="32" spans="1:20" x14ac:dyDescent="0.25">
      <c r="A32" s="12">
        <f t="shared" ca="1" si="1"/>
        <v>27</v>
      </c>
      <c r="B32" s="13" t="str">
        <f>IF(displayID,INDEX([1]Names!$C$10:$C$109,[1]Gradebook!A32),INDEX([1]Names!$B$10:$B$109,[1]Gradebook!A32))</f>
        <v>Max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 t="str">
        <f t="shared" si="0"/>
        <v/>
      </c>
      <c r="S32" s="16" t="str">
        <f t="shared" si="2"/>
        <v/>
      </c>
      <c r="T32" s="17" t="str">
        <f>IF(S32="","",INDEX([1]Grades!$B$10:$B$22,MATCH(S32,[1]Grades!$A$10:$A$22,1)))</f>
        <v/>
      </c>
    </row>
    <row r="33" spans="1:20" x14ac:dyDescent="0.25">
      <c r="A33" s="12">
        <f t="shared" ca="1" si="1"/>
        <v>28</v>
      </c>
      <c r="B33" s="13" t="str">
        <f>IF(displayID,INDEX([1]Names!$C$10:$C$109,[1]Gradebook!A33),INDEX([1]Names!$B$10:$B$109,[1]Gradebook!A33))</f>
        <v>Kate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 t="str">
        <f t="shared" si="0"/>
        <v/>
      </c>
      <c r="S33" s="16" t="str">
        <f t="shared" si="2"/>
        <v/>
      </c>
      <c r="T33" s="17" t="str">
        <f>IF(S33="","",INDEX([1]Grades!$B$10:$B$22,MATCH(S33,[1]Grades!$A$10:$A$22,1)))</f>
        <v/>
      </c>
    </row>
    <row r="34" spans="1:20" x14ac:dyDescent="0.25">
      <c r="A34" s="12">
        <f t="shared" ca="1" si="1"/>
        <v>29</v>
      </c>
      <c r="B34" s="13" t="str">
        <f>IF(displayID,INDEX([1]Names!$C$10:$C$109,[1]Gradebook!A34),INDEX([1]Names!$B$10:$B$109,[1]Gradebook!A34))</f>
        <v>Sam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 t="str">
        <f t="shared" si="0"/>
        <v/>
      </c>
      <c r="S34" s="16" t="str">
        <f t="shared" si="2"/>
        <v/>
      </c>
      <c r="T34" s="17" t="str">
        <f>IF(S34="","",INDEX([1]Grades!$B$10:$B$22,MATCH(S34,[1]Grades!$A$10:$A$22,1)))</f>
        <v/>
      </c>
    </row>
    <row r="35" spans="1:20" x14ac:dyDescent="0.25">
      <c r="A35" s="12">
        <f t="shared" ca="1" si="1"/>
        <v>30</v>
      </c>
      <c r="B35" s="13" t="str">
        <f>IF(displayID,INDEX([1]Names!$C$10:$C$109,[1]Gradebook!A35),INDEX([1]Names!$B$10:$B$109,[1]Gradebook!A35))</f>
        <v>Maria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 t="str">
        <f t="shared" si="0"/>
        <v/>
      </c>
      <c r="S35" s="16" t="str">
        <f t="shared" si="2"/>
        <v/>
      </c>
      <c r="T35" s="17" t="str">
        <f>IF(S35="","",INDEX([1]Grades!$B$10:$B$22,MATCH(S35,[1]Grades!$A$10:$A$22,1)))</f>
        <v/>
      </c>
    </row>
    <row r="36" spans="1:20" x14ac:dyDescent="0.25">
      <c r="A36" s="18" t="s">
        <v>23</v>
      </c>
      <c r="B36" s="19" t="s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5"/>
      <c r="S36" s="16" t="str">
        <f t="shared" si="2"/>
        <v/>
      </c>
      <c r="T36" s="17"/>
    </row>
    <row r="37" spans="1:20" x14ac:dyDescent="0.25">
      <c r="A37" s="4"/>
      <c r="B37" s="21" t="s">
        <v>25</v>
      </c>
      <c r="C37" s="22">
        <f t="shared" ref="C37:Q37" si="3">IF(SUM(C6:C36)=0,0,AVERAGE(C6:C36))</f>
        <v>43.88</v>
      </c>
      <c r="D37" s="22">
        <f t="shared" si="3"/>
        <v>45.28</v>
      </c>
      <c r="E37" s="22">
        <f t="shared" si="3"/>
        <v>38.478260869565219</v>
      </c>
      <c r="F37" s="22">
        <f t="shared" si="3"/>
        <v>39.119999999999997</v>
      </c>
      <c r="G37" s="22">
        <f t="shared" si="3"/>
        <v>0</v>
      </c>
      <c r="H37" s="22">
        <f t="shared" si="3"/>
        <v>0</v>
      </c>
      <c r="I37" s="22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2">
        <f t="shared" si="3"/>
        <v>0</v>
      </c>
      <c r="Q37" s="22">
        <f t="shared" si="3"/>
        <v>0</v>
      </c>
      <c r="R37" s="23" t="s">
        <v>26</v>
      </c>
      <c r="S37" s="24">
        <f ca="1">AVERAGE(S6:S36)</f>
        <v>0.79419047619047634</v>
      </c>
      <c r="T37" s="25" t="str">
        <f ca="1">IF(S37="","",INDEX([1]Grades!$B$10:$B$22,MATCH(S37,[1]Grades!$A$10:$A$22,1)))</f>
        <v>C+</v>
      </c>
    </row>
    <row r="38" spans="1:20" x14ac:dyDescent="0.25">
      <c r="A38" s="4"/>
      <c r="B38" s="21" t="s">
        <v>27</v>
      </c>
      <c r="C38" s="26">
        <f t="shared" ref="C38:Q38" si="4">IF(OR(C3=0,C37=0),"",C37/C3)</f>
        <v>0.87760000000000005</v>
      </c>
      <c r="D38" s="26">
        <f t="shared" si="4"/>
        <v>0.75466666666666671</v>
      </c>
      <c r="E38" s="26">
        <f t="shared" si="4"/>
        <v>0.76956521739130435</v>
      </c>
      <c r="F38" s="26">
        <f t="shared" si="4"/>
        <v>0.78239999999999998</v>
      </c>
      <c r="G38" s="26" t="str">
        <f t="shared" si="4"/>
        <v/>
      </c>
      <c r="H38" s="26" t="str">
        <f t="shared" si="4"/>
        <v/>
      </c>
      <c r="I38" s="26" t="str">
        <f t="shared" si="4"/>
        <v/>
      </c>
      <c r="J38" s="26" t="str">
        <f t="shared" si="4"/>
        <v/>
      </c>
      <c r="K38" s="26" t="str">
        <f t="shared" si="4"/>
        <v/>
      </c>
      <c r="L38" s="26" t="str">
        <f t="shared" si="4"/>
        <v/>
      </c>
      <c r="M38" s="26" t="str">
        <f t="shared" si="4"/>
        <v/>
      </c>
      <c r="N38" s="26" t="str">
        <f t="shared" si="4"/>
        <v/>
      </c>
      <c r="O38" s="26" t="str">
        <f t="shared" si="4"/>
        <v/>
      </c>
      <c r="P38" s="26" t="str">
        <f t="shared" si="4"/>
        <v/>
      </c>
      <c r="Q38" s="26" t="str">
        <f t="shared" si="4"/>
        <v/>
      </c>
      <c r="R38" s="4"/>
      <c r="S38" s="4"/>
      <c r="T38" s="4"/>
    </row>
    <row r="39" spans="1:20" x14ac:dyDescent="0.25">
      <c r="A39" s="4"/>
      <c r="B39" s="21" t="s">
        <v>28</v>
      </c>
      <c r="C39" s="26">
        <f t="shared" ref="C39:Q39" si="5">IF(OR(C3=0,C37=0),"",MEDIAN(C6:C36)/C3)</f>
        <v>0.86</v>
      </c>
      <c r="D39" s="26">
        <f t="shared" si="5"/>
        <v>0.76666666666666672</v>
      </c>
      <c r="E39" s="26">
        <f t="shared" si="5"/>
        <v>0.74</v>
      </c>
      <c r="F39" s="26">
        <f t="shared" si="5"/>
        <v>0.78</v>
      </c>
      <c r="G39" s="26" t="str">
        <f t="shared" si="5"/>
        <v/>
      </c>
      <c r="H39" s="26" t="str">
        <f t="shared" si="5"/>
        <v/>
      </c>
      <c r="I39" s="26" t="str">
        <f t="shared" si="5"/>
        <v/>
      </c>
      <c r="J39" s="26" t="str">
        <f t="shared" si="5"/>
        <v/>
      </c>
      <c r="K39" s="26" t="str">
        <f t="shared" si="5"/>
        <v/>
      </c>
      <c r="L39" s="26" t="str">
        <f t="shared" si="5"/>
        <v/>
      </c>
      <c r="M39" s="26" t="str">
        <f t="shared" si="5"/>
        <v/>
      </c>
      <c r="N39" s="26" t="str">
        <f t="shared" si="5"/>
        <v/>
      </c>
      <c r="O39" s="26" t="str">
        <f t="shared" si="5"/>
        <v/>
      </c>
      <c r="P39" s="26" t="str">
        <f t="shared" si="5"/>
        <v/>
      </c>
      <c r="Q39" s="26" t="str">
        <f t="shared" si="5"/>
        <v/>
      </c>
      <c r="R39" s="23" t="s">
        <v>28</v>
      </c>
      <c r="S39" s="24">
        <f ca="1">MEDIAN(S6:S36)</f>
        <v>0.79523809523809519</v>
      </c>
      <c r="T39" s="4"/>
    </row>
    <row r="40" spans="1:20" x14ac:dyDescent="0.25">
      <c r="A40" s="4"/>
      <c r="B40" s="21" t="s">
        <v>29</v>
      </c>
      <c r="C40" s="26">
        <f t="shared" ref="C40:Q40" si="6">IF(OR(C3=0,C37=0),"",STDEV(C6:C36)/C3)</f>
        <v>6.3592452382338585E-2</v>
      </c>
      <c r="D40" s="26">
        <f t="shared" si="6"/>
        <v>5.3688056468896385E-2</v>
      </c>
      <c r="E40" s="26">
        <f t="shared" si="6"/>
        <v>0.14855296762341486</v>
      </c>
      <c r="F40" s="26">
        <f t="shared" si="6"/>
        <v>0.14086873322352264</v>
      </c>
      <c r="G40" s="26" t="str">
        <f t="shared" si="6"/>
        <v/>
      </c>
      <c r="H40" s="26" t="str">
        <f t="shared" si="6"/>
        <v/>
      </c>
      <c r="I40" s="26" t="str">
        <f t="shared" si="6"/>
        <v/>
      </c>
      <c r="J40" s="26" t="str">
        <f t="shared" si="6"/>
        <v/>
      </c>
      <c r="K40" s="26" t="str">
        <f t="shared" si="6"/>
        <v/>
      </c>
      <c r="L40" s="26" t="str">
        <f t="shared" si="6"/>
        <v/>
      </c>
      <c r="M40" s="26" t="str">
        <f t="shared" si="6"/>
        <v/>
      </c>
      <c r="N40" s="26" t="str">
        <f t="shared" si="6"/>
        <v/>
      </c>
      <c r="O40" s="26" t="str">
        <f t="shared" si="6"/>
        <v/>
      </c>
      <c r="P40" s="26" t="str">
        <f t="shared" si="6"/>
        <v/>
      </c>
      <c r="Q40" s="26" t="str">
        <f t="shared" si="6"/>
        <v/>
      </c>
      <c r="R40" s="23" t="s">
        <v>29</v>
      </c>
      <c r="S40" s="24">
        <f ca="1">STDEV(S6:S36)</f>
        <v>5.3177919820754399E-2</v>
      </c>
      <c r="T40" s="18" t="s">
        <v>23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print="0" autoFill="0" autoLine="0" autoPict="0">
                <anchor moveWithCells="1">
                  <from>
                    <xdr:col>0</xdr:col>
                    <xdr:colOff>0</xdr:colOff>
                    <xdr:row>1</xdr:row>
                    <xdr:rowOff>247650</xdr:rowOff>
                  </from>
                  <to>
                    <xdr:col>1</xdr:col>
                    <xdr:colOff>457200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2017-06-09T03:11:39Z</dcterms:created>
  <dcterms:modified xsi:type="dcterms:W3CDTF">2017-06-09T03:13:21Z</dcterms:modified>
</cp:coreProperties>
</file>